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82648D2-E281-4F3C-AE56-D81534620D35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'!$A$1:$H$40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'!$A$1:$G$63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բանավան'!$A$1:$G$39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F8" i="42" l="1"/>
  <c r="F9" i="42"/>
  <c r="F10" i="42"/>
  <c r="F11" i="42"/>
  <c r="F12" i="42"/>
  <c r="F13" i="42"/>
  <c r="F14" i="42"/>
  <c r="E14" i="42"/>
  <c r="G14" i="42" s="1"/>
  <c r="H21" i="23" l="1"/>
  <c r="E58" i="27"/>
  <c r="C59" i="27"/>
  <c r="F58" i="27"/>
  <c r="G58" i="27" s="1"/>
  <c r="D33" i="44"/>
  <c r="E32" i="44"/>
  <c r="C33" i="44"/>
  <c r="F32" i="44"/>
  <c r="E17" i="44"/>
  <c r="E16" i="44"/>
  <c r="F17" i="44"/>
  <c r="F16" i="44"/>
  <c r="F10" i="44"/>
  <c r="F11" i="44"/>
  <c r="E10" i="44"/>
  <c r="E11" i="44"/>
  <c r="G10" i="44" l="1"/>
  <c r="G32" i="44"/>
  <c r="G11" i="44"/>
  <c r="G16" i="44"/>
  <c r="G17" i="44"/>
  <c r="E46" i="27"/>
  <c r="F46" i="27"/>
  <c r="E57" i="27"/>
  <c r="F57" i="27"/>
  <c r="D44" i="6"/>
  <c r="E43" i="6"/>
  <c r="C44" i="6"/>
  <c r="F43" i="6"/>
  <c r="G43" i="6" l="1"/>
  <c r="G46" i="27"/>
  <c r="G57" i="27"/>
  <c r="G29" i="15"/>
  <c r="H28" i="15"/>
  <c r="E29" i="15"/>
  <c r="C29" i="15"/>
  <c r="D27" i="39"/>
  <c r="E26" i="39"/>
  <c r="C27" i="39"/>
  <c r="F26" i="39"/>
  <c r="E25" i="39"/>
  <c r="F25" i="39"/>
  <c r="G26" i="39" l="1"/>
  <c r="G25" i="39"/>
  <c r="E40" i="30"/>
  <c r="F40" i="30"/>
  <c r="F39" i="30"/>
  <c r="G39" i="30" s="1"/>
  <c r="E21" i="37"/>
  <c r="F21" i="37"/>
  <c r="D41" i="30"/>
  <c r="C41" i="30"/>
  <c r="H9" i="23"/>
  <c r="D26" i="40"/>
  <c r="E25" i="40"/>
  <c r="C26" i="40"/>
  <c r="F25" i="40"/>
  <c r="E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25" i="40" l="1"/>
  <c r="G14" i="41"/>
  <c r="G40" i="30"/>
  <c r="G21" i="37"/>
  <c r="G38" i="30"/>
  <c r="E31" i="15"/>
  <c r="F28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59" i="27" s="1"/>
  <c r="E24" i="39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E31" i="44"/>
  <c r="F31" i="44"/>
  <c r="E30" i="44"/>
  <c r="F30" i="44"/>
  <c r="E29" i="44"/>
  <c r="F29" i="44"/>
  <c r="H20" i="40"/>
  <c r="H16" i="40"/>
  <c r="H15" i="40"/>
  <c r="H8" i="37"/>
  <c r="H24" i="37" s="1"/>
  <c r="H24" i="36"/>
  <c r="H33" i="36" s="1"/>
  <c r="H34" i="7"/>
  <c r="E28" i="44"/>
  <c r="F28" i="44"/>
  <c r="E27" i="44"/>
  <c r="F27" i="44"/>
  <c r="E8" i="44"/>
  <c r="F8" i="44"/>
  <c r="F26" i="44"/>
  <c r="E26" i="44"/>
  <c r="F25" i="44"/>
  <c r="E25" i="44"/>
  <c r="F24" i="44"/>
  <c r="E24" i="44"/>
  <c r="F23" i="44"/>
  <c r="E23" i="44"/>
  <c r="F22" i="44"/>
  <c r="E22" i="44"/>
  <c r="F21" i="44"/>
  <c r="E21" i="44"/>
  <c r="F20" i="44"/>
  <c r="E20" i="44"/>
  <c r="F19" i="44"/>
  <c r="E19" i="44"/>
  <c r="F18" i="44"/>
  <c r="E18" i="44"/>
  <c r="F15" i="44"/>
  <c r="E15" i="44"/>
  <c r="F14" i="44"/>
  <c r="E14" i="44"/>
  <c r="F13" i="44"/>
  <c r="E13" i="44"/>
  <c r="F12" i="44"/>
  <c r="E12" i="44"/>
  <c r="F9" i="44"/>
  <c r="E9" i="44"/>
  <c r="F7" i="44"/>
  <c r="E7" i="44"/>
  <c r="E17" i="30"/>
  <c r="E29" i="27"/>
  <c r="E28" i="27"/>
  <c r="F29" i="27"/>
  <c r="F28" i="27"/>
  <c r="E24" i="27"/>
  <c r="F24" i="27"/>
  <c r="G8" i="44" l="1"/>
  <c r="F33" i="44"/>
  <c r="G7" i="44"/>
  <c r="G9" i="44"/>
  <c r="G13" i="44"/>
  <c r="G14" i="44"/>
  <c r="G18" i="44"/>
  <c r="G21" i="44"/>
  <c r="G22" i="44"/>
  <c r="E33" i="44"/>
  <c r="G25" i="44"/>
  <c r="G24" i="44"/>
  <c r="G39" i="27"/>
  <c r="G24" i="39"/>
  <c r="G19" i="31"/>
  <c r="G31" i="44"/>
  <c r="G27" i="44"/>
  <c r="G13" i="27"/>
  <c r="H26" i="40"/>
  <c r="G30" i="44"/>
  <c r="G12" i="44"/>
  <c r="G15" i="44"/>
  <c r="G20" i="44"/>
  <c r="G23" i="44"/>
  <c r="G26" i="44"/>
  <c r="G28" i="44"/>
  <c r="G29" i="44"/>
  <c r="G24" i="27"/>
  <c r="G19" i="44"/>
  <c r="G29" i="27"/>
  <c r="G28" i="27"/>
  <c r="H27" i="15"/>
  <c r="E42" i="6"/>
  <c r="F42" i="6"/>
  <c r="E41" i="6"/>
  <c r="F41" i="6"/>
  <c r="E13" i="41"/>
  <c r="F13" i="41"/>
  <c r="E31" i="7"/>
  <c r="G31" i="7" s="1"/>
  <c r="G20" i="25"/>
  <c r="G33" i="44" l="1"/>
  <c r="G42" i="6"/>
  <c r="G41" i="6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H24" i="25" s="1"/>
  <c r="G25" i="25"/>
  <c r="H25" i="25" s="1"/>
  <c r="G26" i="25"/>
  <c r="H26" i="25" s="1"/>
  <c r="G27" i="25"/>
  <c r="G28" i="25"/>
  <c r="H28" i="25" s="1"/>
  <c r="G29" i="25"/>
  <c r="G30" i="25"/>
  <c r="H30" i="25" s="1"/>
  <c r="G31" i="25"/>
  <c r="H31" i="25" s="1"/>
  <c r="G32" i="25"/>
  <c r="H32" i="25" s="1"/>
  <c r="G33" i="25"/>
  <c r="H33" i="25" s="1"/>
  <c r="G34" i="25"/>
  <c r="H34" i="25" s="1"/>
  <c r="G9" i="25"/>
  <c r="H17" i="25"/>
  <c r="H22" i="25"/>
  <c r="H27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F16" i="31"/>
  <c r="H26" i="15"/>
  <c r="H24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1" l="1"/>
  <c r="G16" i="38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E44" i="6" l="1"/>
  <c r="G12" i="6"/>
  <c r="G29" i="6"/>
  <c r="F44" i="6"/>
  <c r="G33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7" i="23"/>
  <c r="E21" i="39"/>
  <c r="F21" i="39"/>
  <c r="F14" i="37"/>
  <c r="G14" i="37" s="1"/>
  <c r="G21" i="39" l="1"/>
  <c r="G27" i="23"/>
  <c r="F27" i="23"/>
  <c r="H25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G9" i="42"/>
  <c r="G10" i="42"/>
  <c r="G11" i="42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G27" i="35" s="1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G10" i="31" l="1"/>
  <c r="E59" i="27"/>
  <c r="F59" i="27"/>
  <c r="G8" i="42"/>
  <c r="G12" i="34"/>
  <c r="G11" i="39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3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8" i="23" l="1"/>
  <c r="H20" i="29" l="1"/>
  <c r="D20" i="29"/>
  <c r="G32" i="15"/>
  <c r="E32" i="15"/>
  <c r="G29" i="23"/>
  <c r="F29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9" i="27" l="1"/>
  <c r="H35" i="25"/>
  <c r="I9" i="17"/>
  <c r="H22" i="23" l="1"/>
  <c r="H20" i="23"/>
  <c r="H19" i="23"/>
  <c r="H18" i="23"/>
  <c r="H17" i="23"/>
  <c r="H15" i="23"/>
  <c r="H14" i="23"/>
  <c r="H13" i="23"/>
  <c r="H12" i="23"/>
  <c r="H11" i="23"/>
  <c r="H10" i="23"/>
  <c r="H27" i="23" l="1"/>
  <c r="H29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 s="1"/>
  <c r="H11" i="17"/>
  <c r="I8" i="17"/>
  <c r="I11" i="17" s="1"/>
</calcChain>
</file>

<file path=xl/sharedStrings.xml><?xml version="1.0" encoding="utf-8"?>
<sst xmlns="http://schemas.openxmlformats.org/spreadsheetml/2006/main" count="897" uniqueCount="272">
  <si>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</si>
  <si>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</si>
  <si>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</si>
  <si>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</si>
  <si>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</si>
  <si>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</si>
  <si>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</si>
  <si>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</si>
  <si>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</si>
  <si>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</si>
  <si>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</si>
  <si>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</si>
  <si>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</si>
  <si>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</si>
  <si>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</si>
  <si>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</si>
  <si>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</si>
  <si>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</si>
  <si>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</si>
  <si>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</si>
  <si>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</si>
  <si>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</si>
  <si>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</si>
  <si>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</si>
  <si>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</si>
  <si>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</si>
  <si>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</si>
  <si>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</si>
  <si>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</si>
  <si>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</si>
  <si>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</si>
  <si>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</si>
  <si>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</si>
  <si>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</si>
  <si>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</si>
  <si>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</si>
  <si>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</si>
  <si>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</si>
  <si>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</si>
  <si>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</si>
  <si>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</si>
  <si>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</si>
  <si>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</si>
  <si>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</si>
  <si>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</si>
  <si>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</si>
  <si>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</si>
  <si>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</si>
  <si>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</si>
  <si>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</si>
  <si>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</si>
  <si>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</si>
  <si>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</si>
  <si>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</si>
  <si>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</si>
  <si>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</si>
  <si>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</si>
  <si>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</si>
  <si>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</si>
  <si>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</si>
  <si>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</si>
  <si>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</si>
  <si>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</si>
  <si>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</si>
  <si>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</si>
  <si>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</si>
  <si>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</si>
  <si>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</si>
  <si>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</si>
  <si>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</si>
  <si>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</si>
  <si>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</si>
  <si>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</si>
  <si>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</si>
  <si>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</si>
  <si>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</si>
  <si>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</si>
  <si>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</si>
  <si>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</si>
  <si>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</si>
  <si>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</si>
  <si>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</si>
  <si>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</si>
  <si>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</si>
  <si>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</si>
  <si>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</si>
  <si>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</si>
  <si>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</si>
  <si>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</si>
  <si>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</si>
  <si>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</si>
  <si>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</si>
  <si>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</si>
  <si>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</si>
  <si>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</si>
  <si>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</si>
  <si>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</si>
  <si>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</si>
  <si>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</si>
  <si>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</si>
  <si>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</si>
  <si>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</si>
  <si>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</si>
  <si>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</si>
  <si>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</si>
  <si>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</si>
  <si>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</si>
  <si>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</si>
  <si>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</si>
  <si>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</si>
  <si>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</si>
  <si>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</si>
  <si>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</si>
  <si>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</si>
  <si>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</si>
  <si>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</si>
  <si>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</si>
  <si>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</si>
  <si>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</si>
  <si>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</si>
  <si>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</si>
  <si>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</si>
  <si>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</si>
  <si>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</si>
  <si>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</si>
  <si>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</si>
  <si>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</si>
  <si>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</si>
  <si>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</si>
  <si>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</si>
  <si>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</si>
  <si>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</si>
  <si>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</si>
  <si>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</si>
  <si>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</si>
  <si>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</si>
  <si>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</si>
  <si>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</si>
  <si>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</si>
  <si>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</si>
  <si>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</si>
  <si>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</si>
  <si>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</si>
  <si>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</si>
  <si>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</si>
  <si>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</si>
  <si>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</si>
  <si>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</si>
  <si>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</si>
  <si>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</si>
  <si>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</si>
  <si>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</si>
  <si>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</si>
  <si>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</si>
  <si>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</si>
  <si>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</si>
  <si>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</si>
  <si>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</si>
  <si>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</si>
  <si>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</si>
  <si>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</si>
  <si>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</si>
  <si>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</si>
  <si>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</si>
  <si>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</si>
  <si>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</si>
  <si>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</si>
  <si>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</si>
  <si>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</si>
  <si>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</si>
  <si>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</si>
  <si>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</si>
  <si>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</si>
  <si>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</si>
  <si>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</si>
  <si>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</si>
  <si>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</si>
  <si>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</si>
  <si>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</si>
  <si>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</si>
  <si>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</si>
  <si>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</si>
  <si>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</si>
  <si>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</si>
  <si>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</si>
  <si>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</si>
  <si>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</si>
  <si>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</si>
  <si>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</si>
  <si>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</si>
  <si>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</si>
  <si>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</si>
  <si>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</si>
  <si>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</si>
  <si>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</si>
  <si>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</si>
  <si>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</si>
  <si>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</si>
  <si>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</si>
  <si>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</si>
  <si>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</si>
  <si>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</si>
  <si>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</si>
  <si>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</si>
  <si>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</si>
  <si>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</si>
  <si>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</si>
  <si>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</si>
  <si>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</si>
  <si>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</si>
  <si>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</si>
  <si>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</si>
  <si>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</si>
  <si>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</si>
  <si>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</si>
  <si>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</si>
  <si>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</si>
  <si>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</si>
  <si>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</si>
  <si>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</si>
  <si>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</si>
  <si>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</si>
  <si>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</si>
  <si>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</si>
  <si>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</si>
  <si>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</si>
  <si>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</si>
  <si>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</si>
  <si>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</si>
  <si>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</si>
  <si>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</si>
  <si>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</si>
  <si>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</si>
  <si>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</si>
  <si>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</si>
  <si>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</si>
  <si>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</si>
  <si>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</si>
  <si>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</si>
  <si>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</si>
  <si>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</si>
  <si>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</si>
  <si>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</si>
  <si>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</si>
  <si>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</si>
  <si>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</si>
  <si>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</si>
  <si>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</si>
  <si>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</si>
  <si>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</si>
  <si>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</si>
  <si>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</si>
  <si>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</si>
  <si>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</si>
  <si>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</si>
  <si>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</si>
  <si>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</si>
  <si>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</si>
  <si>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</si>
  <si>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</si>
  <si>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</si>
  <si>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</si>
  <si>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</si>
  <si>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</si>
  <si>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</si>
  <si>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</si>
  <si>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</si>
  <si>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>էլեկտրիկ</t>
  </si>
  <si>
    <t xml:space="preserve">29 մայիսի 2025թ. N 74-Ա որոշման </t>
  </si>
  <si>
    <t>Սուրբ Վարդան տարածքի բարեկարգող հսկիչ</t>
  </si>
  <si>
    <t>Փականագործ էլեկտրամանտյոր</t>
  </si>
  <si>
    <t>Խմբավար պարուսույց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</si>
</sst>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4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14" fillId="0" borderId="0" xfId="2" applyFont="1"/>
    <xf numFmtId="0" fontId="8" fillId="0" borderId="7" xfId="0" applyFont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0" fontId="8" fillId="2" borderId="3" xfId="0" applyFont="1" applyFill="1" applyBorder="1"/>
    <xf numFmtId="0" fontId="8" fillId="2" borderId="0" xfId="0" applyFont="1" applyFill="1"/>
    <xf numFmtId="0" fontId="29" fillId="0" borderId="7" xfId="0" applyFont="1" applyBorder="1"/>
    <xf numFmtId="0" fontId="54" fillId="0" borderId="3" xfId="0" applyFont="1" applyBorder="1"/>
    <xf numFmtId="0" fontId="54" fillId="0" borderId="3" xfId="0" applyFont="1" applyBorder="1" applyAlignment="1">
      <alignment horizontal="center"/>
    </xf>
    <xf numFmtId="0" fontId="54" fillId="2" borderId="3" xfId="0" applyFont="1" applyFill="1" applyBorder="1"/>
    <xf numFmtId="0" fontId="29" fillId="0" borderId="4" xfId="0" applyFont="1" applyBorder="1"/>
    <xf numFmtId="0" fontId="54" fillId="0" borderId="3" xfId="0" applyFont="1" applyBorder="1" applyAlignment="1">
      <alignment wrapText="1"/>
    </xf>
    <xf numFmtId="0" fontId="54" fillId="2" borderId="3" xfId="0" applyFont="1" applyFill="1" applyBorder="1" applyAlignment="1">
      <alignment horizontal="center"/>
    </xf>
    <xf numFmtId="0" fontId="29" fillId="2" borderId="4" xfId="0" applyFont="1" applyFill="1" applyBorder="1"/>
    <xf numFmtId="0" fontId="29" fillId="0" borderId="3" xfId="2" applyFont="1" applyBorder="1"/>
    <xf numFmtId="0" fontId="28" fillId="2" borderId="3" xfId="2" applyFont="1" applyFill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28" fillId="0" borderId="3" xfId="2" applyFont="1" applyBorder="1" applyAlignment="1">
      <alignment horizontal="left" wrapText="1"/>
    </xf>
    <xf numFmtId="0" fontId="28" fillId="0" borderId="3" xfId="2" applyFont="1" applyBorder="1" applyAlignment="1">
      <alignment wrapText="1"/>
    </xf>
    <xf numFmtId="0" fontId="29" fillId="0" borderId="3" xfId="0" applyFont="1" applyBorder="1"/>
    <xf numFmtId="0" fontId="54" fillId="2" borderId="3" xfId="0" applyFont="1" applyFill="1" applyBorder="1" applyAlignment="1">
      <alignment wrapText="1"/>
    </xf>
    <xf numFmtId="0" fontId="29" fillId="2" borderId="3" xfId="0" applyFont="1" applyFill="1" applyBorder="1"/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8" fillId="0" borderId="3" xfId="0" applyFont="1" applyBorder="1" applyAlignment="1">
      <alignment horizontal="right"/>
    </xf>
    <xf numFmtId="0" fontId="28" fillId="0" borderId="4" xfId="0" applyFont="1" applyBorder="1"/>
    <xf numFmtId="0" fontId="28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/>
    <xf numFmtId="0" fontId="28" fillId="0" borderId="3" xfId="2" applyFont="1" applyBorder="1" applyAlignment="1">
      <alignment horizontal="left"/>
    </xf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topLeftCell="A46" zoomScaleNormal="100" workbookViewId="0">
      <selection activeCell="B58" sqref="B58"/>
    </sheetView>
  </sheetViews>
  <sheetFormatPr defaultRowHeight="15" x14ac:dyDescent="0.25"/>
  <cols>
    <col min="1" max="1" width="4.85546875" style="146" customWidth="1"/>
    <col min="2" max="2" width="26.28515625" style="253" customWidth="1"/>
    <col min="3" max="3" width="11.28515625" style="252" customWidth="1"/>
    <col min="4" max="4" width="13.7109375" style="252" customWidth="1"/>
    <col min="5" max="5" width="12.85546875" style="252" customWidth="1"/>
    <col min="6" max="7" width="18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1"/>
      <c r="B1" s="231"/>
      <c r="C1" s="232" t="s">
        <v>59</v>
      </c>
      <c r="D1" s="232"/>
      <c r="E1" s="233"/>
      <c r="F1" s="335" t="s">
        <v>62</v>
      </c>
      <c r="G1" s="335"/>
      <c r="H1" s="234"/>
    </row>
    <row r="2" spans="1:10" s="237" customFormat="1" ht="18.75" customHeight="1" x14ac:dyDescent="0.3">
      <c r="A2" s="235"/>
      <c r="B2" s="199"/>
      <c r="C2" s="236"/>
      <c r="D2" s="236"/>
      <c r="E2" s="235"/>
      <c r="F2" s="336" t="s">
        <v>92</v>
      </c>
      <c r="G2" s="336"/>
      <c r="H2" s="235"/>
    </row>
    <row r="3" spans="1:10" s="237" customFormat="1" ht="14.25" customHeight="1" x14ac:dyDescent="0.3">
      <c r="A3" s="238"/>
      <c r="B3" s="198"/>
      <c r="C3" s="239"/>
      <c r="D3" s="239"/>
      <c r="E3" s="201"/>
      <c r="F3" s="337" t="s">
        <v>268</v>
      </c>
      <c r="G3" s="337"/>
      <c r="H3" s="240"/>
    </row>
    <row r="4" spans="1:10" s="241" customFormat="1" ht="14.25" customHeight="1" x14ac:dyDescent="0.25">
      <c r="A4" s="89"/>
      <c r="B4" s="338" t="s">
        <v>17</v>
      </c>
      <c r="C4" s="338"/>
      <c r="D4" s="338"/>
      <c r="E4" s="338"/>
      <c r="F4" s="338"/>
      <c r="G4" s="338"/>
      <c r="H4" s="89"/>
      <c r="I4" s="89"/>
      <c r="J4" s="89"/>
    </row>
    <row r="5" spans="1:10" s="241" customFormat="1" ht="16.5" thickBot="1" x14ac:dyDescent="0.3">
      <c r="A5" s="89"/>
      <c r="B5" s="339" t="s">
        <v>77</v>
      </c>
      <c r="C5" s="339"/>
      <c r="D5" s="339"/>
      <c r="E5" s="339"/>
      <c r="F5" s="339"/>
      <c r="G5" s="339"/>
      <c r="H5" s="89"/>
      <c r="I5" s="89"/>
      <c r="J5" s="89"/>
    </row>
    <row r="6" spans="1:10" s="244" customFormat="1" ht="120" customHeight="1" thickBot="1" x14ac:dyDescent="0.3">
      <c r="A6" s="242" t="s">
        <v>1</v>
      </c>
      <c r="B6" s="242" t="s">
        <v>18</v>
      </c>
      <c r="C6" s="242" t="s">
        <v>19</v>
      </c>
      <c r="D6" s="242" t="s">
        <v>20</v>
      </c>
      <c r="E6" s="242" t="s">
        <v>134</v>
      </c>
      <c r="F6" s="242" t="s">
        <v>21</v>
      </c>
      <c r="G6" s="242" t="s">
        <v>6</v>
      </c>
      <c r="H6" s="243"/>
      <c r="I6" s="243"/>
      <c r="J6" s="243"/>
    </row>
    <row r="7" spans="1:10" s="89" customFormat="1" ht="15.75" x14ac:dyDescent="0.25">
      <c r="A7" s="245">
        <v>1</v>
      </c>
      <c r="B7" s="138" t="s">
        <v>110</v>
      </c>
      <c r="C7" s="246">
        <v>1</v>
      </c>
      <c r="D7" s="246">
        <f>287500+15000</f>
        <v>302500</v>
      </c>
      <c r="E7" s="136">
        <f>D7*C7</f>
        <v>302500</v>
      </c>
      <c r="F7" s="138">
        <f>8000*C7</f>
        <v>8000</v>
      </c>
      <c r="G7" s="247">
        <f>E7+F7</f>
        <v>310500</v>
      </c>
    </row>
    <row r="8" spans="1:10" s="89" customFormat="1" ht="15.75" x14ac:dyDescent="0.25">
      <c r="A8" s="245">
        <v>2</v>
      </c>
      <c r="B8" s="138" t="s">
        <v>55</v>
      </c>
      <c r="C8" s="246">
        <v>1</v>
      </c>
      <c r="D8" s="246">
        <v>220000</v>
      </c>
      <c r="E8" s="136">
        <f t="shared" ref="E8:E58" si="0">D8*C8</f>
        <v>220000</v>
      </c>
      <c r="F8" s="138">
        <f t="shared" ref="F8:F58" si="1">8000*C8</f>
        <v>8000</v>
      </c>
      <c r="G8" s="247">
        <f t="shared" ref="G8:G58" si="2">+F8+E8</f>
        <v>228000</v>
      </c>
    </row>
    <row r="9" spans="1:10" s="89" customFormat="1" ht="15.75" x14ac:dyDescent="0.25">
      <c r="A9" s="245">
        <v>3</v>
      </c>
      <c r="B9" s="138" t="s">
        <v>56</v>
      </c>
      <c r="C9" s="246">
        <v>1</v>
      </c>
      <c r="D9" s="246">
        <v>202500</v>
      </c>
      <c r="E9" s="136">
        <f t="shared" si="0"/>
        <v>202500</v>
      </c>
      <c r="F9" s="138">
        <f t="shared" si="1"/>
        <v>8000</v>
      </c>
      <c r="G9" s="247">
        <f t="shared" si="2"/>
        <v>210500</v>
      </c>
    </row>
    <row r="10" spans="1:10" s="89" customFormat="1" ht="31.5" x14ac:dyDescent="0.25">
      <c r="A10" s="245">
        <v>4</v>
      </c>
      <c r="B10" s="248" t="s">
        <v>135</v>
      </c>
      <c r="C10" s="246">
        <v>1</v>
      </c>
      <c r="D10" s="246">
        <v>127000</v>
      </c>
      <c r="E10" s="136">
        <f t="shared" si="0"/>
        <v>127000</v>
      </c>
      <c r="F10" s="138">
        <f t="shared" si="1"/>
        <v>8000</v>
      </c>
      <c r="G10" s="247">
        <f t="shared" si="2"/>
        <v>135000</v>
      </c>
    </row>
    <row r="11" spans="1:10" s="89" customFormat="1" ht="15.75" x14ac:dyDescent="0.25">
      <c r="A11" s="245">
        <v>5</v>
      </c>
      <c r="B11" s="138" t="s">
        <v>136</v>
      </c>
      <c r="C11" s="246">
        <v>1</v>
      </c>
      <c r="D11" s="246">
        <v>182000</v>
      </c>
      <c r="E11" s="136">
        <f t="shared" si="0"/>
        <v>182000</v>
      </c>
      <c r="F11" s="138">
        <f t="shared" si="1"/>
        <v>8000</v>
      </c>
      <c r="G11" s="247">
        <f t="shared" si="2"/>
        <v>190000</v>
      </c>
    </row>
    <row r="12" spans="1:10" s="89" customFormat="1" ht="47.25" x14ac:dyDescent="0.25">
      <c r="A12" s="245">
        <v>6</v>
      </c>
      <c r="B12" s="248" t="s">
        <v>137</v>
      </c>
      <c r="C12" s="246">
        <v>1</v>
      </c>
      <c r="D12" s="246">
        <v>182000</v>
      </c>
      <c r="E12" s="136">
        <f t="shared" si="0"/>
        <v>182000</v>
      </c>
      <c r="F12" s="138">
        <f t="shared" si="1"/>
        <v>8000</v>
      </c>
      <c r="G12" s="247">
        <f>+F12+E12</f>
        <v>190000</v>
      </c>
    </row>
    <row r="13" spans="1:10" s="89" customFormat="1" ht="15.75" x14ac:dyDescent="0.25">
      <c r="A13" s="245">
        <v>7</v>
      </c>
      <c r="B13" s="248" t="s">
        <v>31</v>
      </c>
      <c r="C13" s="246">
        <v>1</v>
      </c>
      <c r="D13" s="246">
        <v>114000</v>
      </c>
      <c r="E13" s="136">
        <f t="shared" si="0"/>
        <v>114000</v>
      </c>
      <c r="F13" s="138">
        <f t="shared" si="1"/>
        <v>8000</v>
      </c>
      <c r="G13" s="247">
        <f>+F13+E13</f>
        <v>122000</v>
      </c>
    </row>
    <row r="14" spans="1:10" s="89" customFormat="1" ht="15.75" x14ac:dyDescent="0.25">
      <c r="A14" s="245">
        <v>8</v>
      </c>
      <c r="B14" s="138" t="s">
        <v>13</v>
      </c>
      <c r="C14" s="246">
        <v>1</v>
      </c>
      <c r="D14" s="246">
        <v>138000</v>
      </c>
      <c r="E14" s="136">
        <f t="shared" si="0"/>
        <v>138000</v>
      </c>
      <c r="F14" s="138">
        <f t="shared" si="1"/>
        <v>8000</v>
      </c>
      <c r="G14" s="247">
        <f t="shared" si="2"/>
        <v>146000</v>
      </c>
    </row>
    <row r="15" spans="1:10" s="89" customFormat="1" ht="15.75" x14ac:dyDescent="0.25">
      <c r="A15" s="245">
        <v>9</v>
      </c>
      <c r="B15" s="138" t="s">
        <v>13</v>
      </c>
      <c r="C15" s="246">
        <v>1</v>
      </c>
      <c r="D15" s="246">
        <v>123000</v>
      </c>
      <c r="E15" s="136">
        <f t="shared" si="0"/>
        <v>123000</v>
      </c>
      <c r="F15" s="138">
        <f t="shared" si="1"/>
        <v>8000</v>
      </c>
      <c r="G15" s="247">
        <f t="shared" si="2"/>
        <v>131000</v>
      </c>
    </row>
    <row r="16" spans="1:10" s="89" customFormat="1" ht="15.75" x14ac:dyDescent="0.25">
      <c r="A16" s="245">
        <v>10</v>
      </c>
      <c r="B16" s="138" t="s">
        <v>13</v>
      </c>
      <c r="C16" s="246">
        <v>1</v>
      </c>
      <c r="D16" s="246">
        <v>123000</v>
      </c>
      <c r="E16" s="136">
        <f t="shared" si="0"/>
        <v>123000</v>
      </c>
      <c r="F16" s="138">
        <f t="shared" si="1"/>
        <v>8000</v>
      </c>
      <c r="G16" s="247">
        <f t="shared" si="2"/>
        <v>131000</v>
      </c>
    </row>
    <row r="17" spans="1:12" s="89" customFormat="1" ht="15.75" x14ac:dyDescent="0.25">
      <c r="A17" s="245">
        <v>11</v>
      </c>
      <c r="B17" s="138" t="s">
        <v>13</v>
      </c>
      <c r="C17" s="246">
        <v>0.5</v>
      </c>
      <c r="D17" s="246">
        <v>123000</v>
      </c>
      <c r="E17" s="136">
        <f t="shared" si="0"/>
        <v>61500</v>
      </c>
      <c r="F17" s="138">
        <f t="shared" si="1"/>
        <v>4000</v>
      </c>
      <c r="G17" s="247">
        <f t="shared" si="2"/>
        <v>65500</v>
      </c>
    </row>
    <row r="18" spans="1:12" s="89" customFormat="1" ht="15.75" x14ac:dyDescent="0.25">
      <c r="A18" s="245">
        <v>12</v>
      </c>
      <c r="B18" s="138" t="s">
        <v>13</v>
      </c>
      <c r="C18" s="246">
        <v>0.5</v>
      </c>
      <c r="D18" s="246">
        <v>123000</v>
      </c>
      <c r="E18" s="136">
        <f t="shared" si="0"/>
        <v>61500</v>
      </c>
      <c r="F18" s="138">
        <f t="shared" si="1"/>
        <v>4000</v>
      </c>
      <c r="G18" s="247">
        <f t="shared" si="2"/>
        <v>65500</v>
      </c>
    </row>
    <row r="19" spans="1:12" s="89" customFormat="1" ht="15.75" x14ac:dyDescent="0.25">
      <c r="A19" s="245">
        <v>13</v>
      </c>
      <c r="B19" s="138" t="s">
        <v>138</v>
      </c>
      <c r="C19" s="246">
        <v>1</v>
      </c>
      <c r="D19" s="246">
        <v>110000</v>
      </c>
      <c r="E19" s="136">
        <f t="shared" si="0"/>
        <v>110000</v>
      </c>
      <c r="F19" s="138">
        <f t="shared" si="1"/>
        <v>8000</v>
      </c>
      <c r="G19" s="247">
        <f t="shared" si="2"/>
        <v>118000</v>
      </c>
    </row>
    <row r="20" spans="1:12" s="89" customFormat="1" ht="15.75" x14ac:dyDescent="0.25">
      <c r="A20" s="306">
        <v>14</v>
      </c>
      <c r="B20" s="307" t="s">
        <v>139</v>
      </c>
      <c r="C20" s="308">
        <v>2</v>
      </c>
      <c r="D20" s="308">
        <v>154000</v>
      </c>
      <c r="E20" s="309">
        <f t="shared" si="0"/>
        <v>308000</v>
      </c>
      <c r="F20" s="307">
        <f t="shared" si="1"/>
        <v>16000</v>
      </c>
      <c r="G20" s="310">
        <f t="shared" si="2"/>
        <v>324000</v>
      </c>
    </row>
    <row r="21" spans="1:12" s="89" customFormat="1" ht="15.75" x14ac:dyDescent="0.25">
      <c r="A21" s="245">
        <v>15</v>
      </c>
      <c r="B21" s="248" t="s">
        <v>249</v>
      </c>
      <c r="C21" s="246">
        <v>3</v>
      </c>
      <c r="D21" s="246">
        <v>128000</v>
      </c>
      <c r="E21" s="136">
        <f t="shared" si="0"/>
        <v>384000</v>
      </c>
      <c r="F21" s="138">
        <f t="shared" si="1"/>
        <v>24000</v>
      </c>
      <c r="G21" s="247">
        <f t="shared" si="2"/>
        <v>408000</v>
      </c>
      <c r="L21" s="89" t="s">
        <v>66</v>
      </c>
    </row>
    <row r="22" spans="1:12" s="89" customFormat="1" ht="31.5" x14ac:dyDescent="0.25">
      <c r="A22" s="245">
        <v>16</v>
      </c>
      <c r="B22" s="248" t="s">
        <v>245</v>
      </c>
      <c r="C22" s="246">
        <v>4</v>
      </c>
      <c r="D22" s="246">
        <v>100000</v>
      </c>
      <c r="E22" s="136">
        <f t="shared" si="0"/>
        <v>400000</v>
      </c>
      <c r="F22" s="138">
        <f t="shared" si="1"/>
        <v>32000</v>
      </c>
      <c r="G22" s="247">
        <f t="shared" si="2"/>
        <v>432000</v>
      </c>
    </row>
    <row r="23" spans="1:12" s="89" customFormat="1" ht="15.75" x14ac:dyDescent="0.25">
      <c r="A23" s="245">
        <v>17</v>
      </c>
      <c r="B23" s="138" t="s">
        <v>60</v>
      </c>
      <c r="C23" s="246">
        <v>0.5</v>
      </c>
      <c r="D23" s="246">
        <v>104000</v>
      </c>
      <c r="E23" s="136">
        <f t="shared" si="0"/>
        <v>52000</v>
      </c>
      <c r="F23" s="138">
        <f t="shared" si="1"/>
        <v>4000</v>
      </c>
      <c r="G23" s="247">
        <f t="shared" si="2"/>
        <v>56000</v>
      </c>
    </row>
    <row r="24" spans="1:12" s="89" customFormat="1" ht="15.75" x14ac:dyDescent="0.25">
      <c r="A24" s="245">
        <v>18</v>
      </c>
      <c r="B24" s="138" t="s">
        <v>60</v>
      </c>
      <c r="C24" s="246">
        <v>0.5</v>
      </c>
      <c r="D24" s="246">
        <v>104000</v>
      </c>
      <c r="E24" s="136">
        <f t="shared" si="0"/>
        <v>52000</v>
      </c>
      <c r="F24" s="138">
        <f t="shared" si="1"/>
        <v>4000</v>
      </c>
      <c r="G24" s="247">
        <f t="shared" si="2"/>
        <v>56000</v>
      </c>
    </row>
    <row r="25" spans="1:12" s="89" customFormat="1" ht="15.75" x14ac:dyDescent="0.25">
      <c r="A25" s="245">
        <v>19</v>
      </c>
      <c r="B25" s="138" t="s">
        <v>60</v>
      </c>
      <c r="C25" s="246">
        <v>0.5</v>
      </c>
      <c r="D25" s="246">
        <v>104000</v>
      </c>
      <c r="E25" s="136">
        <f t="shared" si="0"/>
        <v>52000</v>
      </c>
      <c r="F25" s="138">
        <f t="shared" si="1"/>
        <v>4000</v>
      </c>
      <c r="G25" s="247">
        <f t="shared" si="2"/>
        <v>56000</v>
      </c>
    </row>
    <row r="26" spans="1:12" s="89" customFormat="1" ht="15.75" x14ac:dyDescent="0.25">
      <c r="A26" s="245">
        <v>20</v>
      </c>
      <c r="B26" s="138" t="s">
        <v>60</v>
      </c>
      <c r="C26" s="246">
        <v>0.5</v>
      </c>
      <c r="D26" s="246">
        <v>104000</v>
      </c>
      <c r="E26" s="136">
        <f t="shared" si="0"/>
        <v>52000</v>
      </c>
      <c r="F26" s="138">
        <f t="shared" si="1"/>
        <v>4000</v>
      </c>
      <c r="G26" s="247">
        <f t="shared" si="2"/>
        <v>56000</v>
      </c>
    </row>
    <row r="27" spans="1:12" s="89" customFormat="1" ht="15.75" x14ac:dyDescent="0.25">
      <c r="A27" s="245">
        <v>21</v>
      </c>
      <c r="B27" s="138" t="s">
        <v>60</v>
      </c>
      <c r="C27" s="246">
        <v>0.5</v>
      </c>
      <c r="D27" s="246">
        <v>104000</v>
      </c>
      <c r="E27" s="136">
        <f t="shared" si="0"/>
        <v>52000</v>
      </c>
      <c r="F27" s="138">
        <f t="shared" si="1"/>
        <v>4000</v>
      </c>
      <c r="G27" s="247">
        <f t="shared" si="2"/>
        <v>56000</v>
      </c>
    </row>
    <row r="28" spans="1:12" s="89" customFormat="1" ht="15.75" x14ac:dyDescent="0.25">
      <c r="A28" s="245">
        <v>22</v>
      </c>
      <c r="B28" s="138" t="s">
        <v>60</v>
      </c>
      <c r="C28" s="246">
        <v>0.5</v>
      </c>
      <c r="D28" s="246">
        <v>104000</v>
      </c>
      <c r="E28" s="136">
        <f t="shared" si="0"/>
        <v>52000</v>
      </c>
      <c r="F28" s="138">
        <f t="shared" si="1"/>
        <v>4000</v>
      </c>
      <c r="G28" s="247">
        <f t="shared" si="2"/>
        <v>56000</v>
      </c>
    </row>
    <row r="29" spans="1:12" s="89" customFormat="1" ht="15.75" x14ac:dyDescent="0.25">
      <c r="A29" s="245">
        <v>23</v>
      </c>
      <c r="B29" s="138" t="s">
        <v>60</v>
      </c>
      <c r="C29" s="246">
        <v>1</v>
      </c>
      <c r="D29" s="246">
        <v>104000</v>
      </c>
      <c r="E29" s="136">
        <f t="shared" si="0"/>
        <v>104000</v>
      </c>
      <c r="F29" s="138">
        <f t="shared" si="1"/>
        <v>8000</v>
      </c>
      <c r="G29" s="247">
        <f t="shared" si="2"/>
        <v>112000</v>
      </c>
    </row>
    <row r="30" spans="1:12" s="89" customFormat="1" ht="15.75" x14ac:dyDescent="0.25">
      <c r="A30" s="245">
        <v>24</v>
      </c>
      <c r="B30" s="138" t="s">
        <v>244</v>
      </c>
      <c r="C30" s="246">
        <v>5</v>
      </c>
      <c r="D30" s="246">
        <v>250000</v>
      </c>
      <c r="E30" s="136">
        <f t="shared" si="0"/>
        <v>1250000</v>
      </c>
      <c r="F30" s="138">
        <f t="shared" si="1"/>
        <v>40000</v>
      </c>
      <c r="G30" s="247">
        <f t="shared" si="2"/>
        <v>1290000</v>
      </c>
    </row>
    <row r="31" spans="1:12" s="89" customFormat="1" ht="15.75" x14ac:dyDescent="0.25">
      <c r="A31" s="245">
        <v>25</v>
      </c>
      <c r="B31" s="138" t="s">
        <v>140</v>
      </c>
      <c r="C31" s="246">
        <v>1</v>
      </c>
      <c r="D31" s="246">
        <v>170000</v>
      </c>
      <c r="E31" s="136">
        <f t="shared" si="0"/>
        <v>170000</v>
      </c>
      <c r="F31" s="138">
        <f t="shared" si="1"/>
        <v>8000</v>
      </c>
      <c r="G31" s="247">
        <f t="shared" si="2"/>
        <v>178000</v>
      </c>
    </row>
    <row r="32" spans="1:12" s="89" customFormat="1" ht="15.75" x14ac:dyDescent="0.25">
      <c r="A32" s="245">
        <v>26</v>
      </c>
      <c r="B32" s="248" t="s">
        <v>202</v>
      </c>
      <c r="C32" s="246">
        <v>1</v>
      </c>
      <c r="D32" s="246">
        <v>220000</v>
      </c>
      <c r="E32" s="136">
        <f t="shared" si="0"/>
        <v>220000</v>
      </c>
      <c r="F32" s="138">
        <f t="shared" si="1"/>
        <v>8000</v>
      </c>
      <c r="G32" s="247">
        <f t="shared" si="2"/>
        <v>228000</v>
      </c>
    </row>
    <row r="33" spans="1:9" s="89" customFormat="1" ht="15.75" x14ac:dyDescent="0.25">
      <c r="A33" s="245">
        <v>27</v>
      </c>
      <c r="B33" s="311" t="s">
        <v>141</v>
      </c>
      <c r="C33" s="308">
        <v>3</v>
      </c>
      <c r="D33" s="308">
        <v>238600</v>
      </c>
      <c r="E33" s="309">
        <f t="shared" si="0"/>
        <v>715800</v>
      </c>
      <c r="F33" s="307">
        <f t="shared" si="1"/>
        <v>24000</v>
      </c>
      <c r="G33" s="310">
        <f t="shared" si="2"/>
        <v>739800</v>
      </c>
    </row>
    <row r="34" spans="1:9" s="89" customFormat="1" ht="15.75" x14ac:dyDescent="0.25">
      <c r="A34" s="245">
        <v>28</v>
      </c>
      <c r="B34" s="248" t="s">
        <v>256</v>
      </c>
      <c r="C34" s="246">
        <v>1</v>
      </c>
      <c r="D34" s="246">
        <v>172000</v>
      </c>
      <c r="E34" s="136">
        <f t="shared" si="0"/>
        <v>172000</v>
      </c>
      <c r="F34" s="138">
        <f t="shared" si="1"/>
        <v>8000</v>
      </c>
      <c r="G34" s="247">
        <f t="shared" si="2"/>
        <v>180000</v>
      </c>
    </row>
    <row r="35" spans="1:9" s="140" customFormat="1" ht="47.25" x14ac:dyDescent="0.25">
      <c r="A35" s="245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5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5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5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306">
        <v>33</v>
      </c>
      <c r="B39" s="309" t="s">
        <v>142</v>
      </c>
      <c r="C39" s="312">
        <v>6</v>
      </c>
      <c r="D39" s="312">
        <v>251600</v>
      </c>
      <c r="E39" s="309">
        <f t="shared" si="0"/>
        <v>1509600</v>
      </c>
      <c r="F39" s="307">
        <f t="shared" si="1"/>
        <v>48000</v>
      </c>
      <c r="G39" s="313">
        <f t="shared" si="2"/>
        <v>1557600</v>
      </c>
      <c r="I39" s="89"/>
    </row>
    <row r="40" spans="1:9" s="140" customFormat="1" ht="15.75" x14ac:dyDescent="0.25">
      <c r="A40" s="245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5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5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5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5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5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15.75" x14ac:dyDescent="0.25">
      <c r="A46" s="245">
        <v>40</v>
      </c>
      <c r="B46" s="136" t="s">
        <v>60</v>
      </c>
      <c r="C46" s="137">
        <v>1</v>
      </c>
      <c r="D46" s="137">
        <v>150000</v>
      </c>
      <c r="E46" s="136">
        <f t="shared" si="0"/>
        <v>150000</v>
      </c>
      <c r="F46" s="138">
        <f t="shared" si="1"/>
        <v>8000</v>
      </c>
      <c r="G46" s="139">
        <f t="shared" si="2"/>
        <v>158000</v>
      </c>
      <c r="I46" s="89"/>
    </row>
    <row r="47" spans="1:9" s="140" customFormat="1" ht="31.5" x14ac:dyDescent="0.25">
      <c r="A47" s="245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5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5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5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5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5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5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5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5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5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305" customFormat="1" ht="15.75" x14ac:dyDescent="0.25">
      <c r="A57" s="299">
        <v>51</v>
      </c>
      <c r="B57" s="300" t="s">
        <v>267</v>
      </c>
      <c r="C57" s="301">
        <v>1</v>
      </c>
      <c r="D57" s="301">
        <v>123000</v>
      </c>
      <c r="E57" s="302">
        <f t="shared" si="0"/>
        <v>123000</v>
      </c>
      <c r="F57" s="303">
        <f t="shared" si="1"/>
        <v>8000</v>
      </c>
      <c r="G57" s="304">
        <f t="shared" si="2"/>
        <v>131000</v>
      </c>
      <c r="I57" s="19"/>
    </row>
    <row r="58" spans="1:9" s="305" customFormat="1" ht="47.25" x14ac:dyDescent="0.25">
      <c r="A58" s="319">
        <v>52</v>
      </c>
      <c r="B58" s="320" t="s">
        <v>269</v>
      </c>
      <c r="C58" s="312">
        <v>1</v>
      </c>
      <c r="D58" s="312">
        <v>120000</v>
      </c>
      <c r="E58" s="309">
        <f t="shared" si="0"/>
        <v>120000</v>
      </c>
      <c r="F58" s="307">
        <f t="shared" si="1"/>
        <v>8000</v>
      </c>
      <c r="G58" s="321">
        <f t="shared" si="2"/>
        <v>128000</v>
      </c>
      <c r="I58" s="19"/>
    </row>
    <row r="59" spans="1:9" s="89" customFormat="1" ht="25.5" customHeight="1" thickBot="1" x14ac:dyDescent="0.3">
      <c r="A59" s="340" t="s">
        <v>16</v>
      </c>
      <c r="B59" s="340"/>
      <c r="C59" s="194">
        <f>SUM(C7:C58)</f>
        <v>82.25</v>
      </c>
      <c r="D59" s="195">
        <f>SUM(D7:D58)</f>
        <v>6816200</v>
      </c>
      <c r="E59" s="195">
        <f>SUM(E7:E58)</f>
        <v>13170150</v>
      </c>
      <c r="F59" s="195">
        <f>SUM(F7:F58)</f>
        <v>656000</v>
      </c>
      <c r="G59" s="195">
        <f>SUM(G7:G58)</f>
        <v>13826150</v>
      </c>
    </row>
    <row r="60" spans="1:9" s="202" customFormat="1" ht="16.5" customHeight="1" x14ac:dyDescent="0.25">
      <c r="A60" s="334" t="s">
        <v>180</v>
      </c>
      <c r="B60" s="334"/>
      <c r="C60" s="334"/>
      <c r="D60" s="334"/>
      <c r="E60" s="334"/>
      <c r="F60" s="334"/>
      <c r="G60" s="334"/>
    </row>
    <row r="61" spans="1:9" s="199" customFormat="1" ht="15" customHeight="1" x14ac:dyDescent="0.25">
      <c r="A61" s="249"/>
      <c r="B61" s="249" t="s">
        <v>93</v>
      </c>
      <c r="C61" s="250"/>
      <c r="D61" s="250"/>
      <c r="E61" s="250"/>
      <c r="F61" s="250"/>
      <c r="G61" s="250"/>
    </row>
    <row r="62" spans="1:9" s="202" customFormat="1" ht="12" customHeight="1" x14ac:dyDescent="0.25">
      <c r="A62" s="200" t="s">
        <v>23</v>
      </c>
      <c r="B62" s="200"/>
      <c r="C62" s="200"/>
      <c r="D62" s="200"/>
      <c r="E62" s="200"/>
      <c r="F62" s="200"/>
      <c r="G62" s="200"/>
    </row>
    <row r="63" spans="1:9" s="202" customFormat="1" ht="15.75" x14ac:dyDescent="0.25">
      <c r="A63" s="201"/>
      <c r="B63" s="198" t="s">
        <v>94</v>
      </c>
    </row>
    <row r="64" spans="1:9" ht="15.75" x14ac:dyDescent="0.25">
      <c r="A64" s="233"/>
      <c r="B64" s="233"/>
      <c r="C64" s="233"/>
      <c r="D64" s="233"/>
      <c r="E64" s="233"/>
      <c r="F64" s="233"/>
      <c r="G64" s="233"/>
    </row>
    <row r="65" spans="1:8" ht="15.75" x14ac:dyDescent="0.25">
      <c r="A65" s="222"/>
      <c r="B65" s="341"/>
      <c r="C65" s="341"/>
      <c r="D65" s="341"/>
      <c r="E65" s="341"/>
      <c r="F65" s="341"/>
      <c r="G65" s="341"/>
      <c r="H65" s="251"/>
    </row>
    <row r="66" spans="1:8" ht="18" customHeight="1" x14ac:dyDescent="0.25">
      <c r="B66" s="332"/>
      <c r="C66" s="333"/>
      <c r="D66" s="333"/>
      <c r="E66" s="333"/>
      <c r="F66" s="333"/>
      <c r="G66" s="333"/>
    </row>
  </sheetData>
  <mergeCells count="9">
    <mergeCell ref="B66:G66"/>
    <mergeCell ref="A60:G60"/>
    <mergeCell ref="F1:G1"/>
    <mergeCell ref="F2:G2"/>
    <mergeCell ref="F3:G3"/>
    <mergeCell ref="B4:G4"/>
    <mergeCell ref="B5:G5"/>
    <mergeCell ref="A59:B59"/>
    <mergeCell ref="B65:G65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58"/>
      <c r="B1" s="358"/>
      <c r="C1" s="376" t="s">
        <v>62</v>
      </c>
      <c r="D1" s="376"/>
      <c r="E1" s="376"/>
      <c r="F1" s="376"/>
      <c r="G1" s="376"/>
    </row>
    <row r="2" spans="1:10" s="28" customFormat="1" ht="18.75" customHeight="1" x14ac:dyDescent="0.3">
      <c r="A2" s="73"/>
      <c r="B2" s="74"/>
      <c r="C2" s="380" t="s">
        <v>95</v>
      </c>
      <c r="D2" s="380"/>
      <c r="E2" s="380"/>
      <c r="F2" s="380"/>
      <c r="G2" s="380"/>
    </row>
    <row r="3" spans="1:10" s="28" customFormat="1" ht="18.75" x14ac:dyDescent="0.3">
      <c r="A3" s="39"/>
      <c r="C3" s="75"/>
      <c r="D3" s="75"/>
      <c r="E3" s="377" t="s">
        <v>264</v>
      </c>
      <c r="F3" s="377"/>
      <c r="G3" s="377"/>
      <c r="H3" s="377"/>
      <c r="I3" s="377"/>
      <c r="J3" s="377"/>
    </row>
    <row r="4" spans="1:10" ht="20.25" x14ac:dyDescent="0.25">
      <c r="A4" s="378" t="s">
        <v>54</v>
      </c>
      <c r="B4" s="378"/>
      <c r="C4" s="378"/>
      <c r="D4" s="378"/>
      <c r="E4" s="378"/>
      <c r="F4" s="378"/>
      <c r="G4" s="378"/>
    </row>
    <row r="5" spans="1:10" x14ac:dyDescent="0.25">
      <c r="A5" s="379" t="s">
        <v>105</v>
      </c>
      <c r="B5" s="379"/>
      <c r="C5" s="379"/>
      <c r="D5" s="379"/>
      <c r="E5" s="379"/>
      <c r="F5" s="379"/>
      <c r="G5" s="379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84" t="s">
        <v>16</v>
      </c>
      <c r="B23" s="385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50" t="s">
        <v>187</v>
      </c>
      <c r="B24" s="350"/>
      <c r="C24" s="350"/>
      <c r="D24" s="350"/>
      <c r="E24" s="350"/>
      <c r="F24" s="350"/>
      <c r="G24" s="350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88" t="s">
        <v>62</v>
      </c>
      <c r="H1" s="388"/>
      <c r="I1" s="388"/>
    </row>
    <row r="2" spans="1:9" x14ac:dyDescent="0.25">
      <c r="G2" s="388" t="s">
        <v>95</v>
      </c>
      <c r="H2" s="388"/>
      <c r="I2" s="388"/>
    </row>
    <row r="3" spans="1:9" x14ac:dyDescent="0.25">
      <c r="G3" s="389" t="s">
        <v>264</v>
      </c>
      <c r="H3" s="389"/>
      <c r="I3" s="389"/>
    </row>
    <row r="4" spans="1:9" ht="18" x14ac:dyDescent="0.25">
      <c r="A4" s="362" t="s">
        <v>0</v>
      </c>
      <c r="B4" s="362"/>
      <c r="C4" s="362"/>
      <c r="D4" s="362"/>
      <c r="E4" s="362"/>
      <c r="F4" s="362"/>
      <c r="G4" s="362"/>
      <c r="H4" s="362"/>
      <c r="I4" s="362"/>
    </row>
    <row r="5" spans="1:9" ht="16.5" thickBot="1" x14ac:dyDescent="0.3">
      <c r="A5" s="387" t="s">
        <v>58</v>
      </c>
      <c r="B5" s="387"/>
      <c r="C5" s="387"/>
      <c r="D5" s="387"/>
      <c r="E5" s="387"/>
      <c r="F5" s="387"/>
      <c r="G5" s="387"/>
      <c r="H5" s="387"/>
      <c r="I5" s="387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79">
        <v>150000</v>
      </c>
      <c r="E7" s="279"/>
      <c r="F7" s="279"/>
      <c r="G7" s="279"/>
      <c r="H7" s="279">
        <v>8000</v>
      </c>
      <c r="I7" s="279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79">
        <v>116000</v>
      </c>
      <c r="E8" s="279"/>
      <c r="F8" s="279"/>
      <c r="G8" s="279"/>
      <c r="H8" s="279">
        <v>8000</v>
      </c>
      <c r="I8" s="279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0">
        <v>114000</v>
      </c>
      <c r="E9" s="280"/>
      <c r="F9" s="280"/>
      <c r="G9" s="280"/>
      <c r="H9" s="281">
        <v>8000</v>
      </c>
      <c r="I9" s="279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1">
        <v>110000</v>
      </c>
      <c r="E10" s="281"/>
      <c r="F10" s="281"/>
      <c r="G10" s="281"/>
      <c r="H10" s="281">
        <v>8000</v>
      </c>
      <c r="I10" s="279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1">
        <v>100700</v>
      </c>
      <c r="E11" s="281"/>
      <c r="F11" s="281"/>
      <c r="G11" s="281"/>
      <c r="H11" s="281">
        <v>8000</v>
      </c>
      <c r="I11" s="279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1">
        <v>100700</v>
      </c>
      <c r="E12" s="281"/>
      <c r="F12" s="281"/>
      <c r="G12" s="281"/>
      <c r="H12" s="281">
        <v>8000</v>
      </c>
      <c r="I12" s="279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0">
        <v>109000</v>
      </c>
      <c r="E13" s="280"/>
      <c r="F13" s="280"/>
      <c r="G13" s="280"/>
      <c r="H13" s="281">
        <v>8000</v>
      </c>
      <c r="I13" s="279">
        <f t="shared" si="0"/>
        <v>117000</v>
      </c>
    </row>
    <row r="14" spans="1:9" ht="19.5" customHeight="1" x14ac:dyDescent="0.25">
      <c r="A14" s="23">
        <v>8</v>
      </c>
      <c r="B14" s="215" t="s">
        <v>15</v>
      </c>
      <c r="C14" s="23">
        <v>1</v>
      </c>
      <c r="D14" s="282">
        <v>97700</v>
      </c>
      <c r="E14" s="282"/>
      <c r="F14" s="282"/>
      <c r="G14" s="282"/>
      <c r="H14" s="282">
        <v>8000</v>
      </c>
      <c r="I14" s="283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1">
        <v>100700</v>
      </c>
      <c r="E15" s="281"/>
      <c r="F15" s="281"/>
      <c r="G15" s="281"/>
      <c r="H15" s="281">
        <v>8000</v>
      </c>
      <c r="I15" s="281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1">
        <v>52000</v>
      </c>
      <c r="E16" s="281"/>
      <c r="F16" s="281"/>
      <c r="G16" s="281"/>
      <c r="H16" s="281">
        <v>4000</v>
      </c>
      <c r="I16" s="281">
        <f t="shared" si="0"/>
        <v>56000</v>
      </c>
    </row>
    <row r="17" spans="1:9" ht="19.5" customHeight="1" thickBot="1" x14ac:dyDescent="0.3">
      <c r="A17" s="255"/>
      <c r="B17" s="20"/>
      <c r="C17" s="255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4"/>
      <c r="B18" s="285" t="s">
        <v>85</v>
      </c>
      <c r="C18" s="176">
        <f>SUM(C7:C16)</f>
        <v>9.5</v>
      </c>
      <c r="D18" s="286">
        <f>SUM(D7:D16)</f>
        <v>1050800</v>
      </c>
      <c r="E18" s="286"/>
      <c r="F18" s="286"/>
      <c r="G18" s="286"/>
      <c r="H18" s="286">
        <f>SUM(H7:H16)</f>
        <v>76000</v>
      </c>
      <c r="I18" s="286">
        <f>SUM(I7:I16)</f>
        <v>1108500</v>
      </c>
    </row>
    <row r="19" spans="1:9" s="19" customFormat="1" ht="22.5" customHeight="1" thickBot="1" x14ac:dyDescent="0.3">
      <c r="A19" s="284">
        <v>7</v>
      </c>
      <c r="B19" s="174" t="s">
        <v>49</v>
      </c>
      <c r="C19" s="287"/>
      <c r="D19" s="286">
        <f>E19*F19</f>
        <v>1035405</v>
      </c>
      <c r="E19" s="288">
        <v>133</v>
      </c>
      <c r="F19" s="176">
        <v>7785</v>
      </c>
      <c r="G19" s="176">
        <v>44100</v>
      </c>
      <c r="H19" s="286">
        <v>64000</v>
      </c>
      <c r="I19" s="286">
        <f>D19+H19+G19</f>
        <v>1143505</v>
      </c>
    </row>
    <row r="20" spans="1:9" s="19" customFormat="1" ht="24" customHeight="1" thickBot="1" x14ac:dyDescent="0.3">
      <c r="A20" s="284"/>
      <c r="B20" s="289" t="s">
        <v>87</v>
      </c>
      <c r="C20" s="175"/>
      <c r="D20" s="286">
        <f>D19+D18</f>
        <v>2086205</v>
      </c>
      <c r="E20" s="286">
        <f t="shared" ref="E20:I20" si="1">E19+E18</f>
        <v>133</v>
      </c>
      <c r="F20" s="286">
        <f t="shared" si="1"/>
        <v>7785</v>
      </c>
      <c r="G20" s="286">
        <f t="shared" si="1"/>
        <v>44100</v>
      </c>
      <c r="H20" s="286">
        <f t="shared" si="1"/>
        <v>140000</v>
      </c>
      <c r="I20" s="286">
        <f t="shared" si="1"/>
        <v>2252005</v>
      </c>
    </row>
    <row r="21" spans="1:9" s="12" customFormat="1" ht="23.25" customHeight="1" x14ac:dyDescent="0.25">
      <c r="A21" s="356" t="s">
        <v>184</v>
      </c>
      <c r="B21" s="390"/>
      <c r="C21" s="356"/>
      <c r="D21" s="356"/>
      <c r="E21" s="356"/>
      <c r="F21" s="356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86"/>
      <c r="F26" s="386"/>
      <c r="G26" s="386"/>
      <c r="H26" s="386"/>
      <c r="I26" s="386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92" t="s">
        <v>62</v>
      </c>
      <c r="F1" s="392"/>
      <c r="G1" s="392"/>
    </row>
    <row r="2" spans="1:7" x14ac:dyDescent="0.25">
      <c r="E2" s="392" t="s">
        <v>92</v>
      </c>
      <c r="F2" s="392"/>
      <c r="G2" s="392"/>
    </row>
    <row r="3" spans="1:7" x14ac:dyDescent="0.25">
      <c r="E3" s="377" t="s">
        <v>264</v>
      </c>
      <c r="F3" s="377"/>
      <c r="G3" s="377"/>
    </row>
    <row r="4" spans="1:7" ht="15" x14ac:dyDescent="0.25">
      <c r="A4" s="393" t="s">
        <v>0</v>
      </c>
      <c r="B4" s="393"/>
      <c r="C4" s="393"/>
      <c r="D4" s="393"/>
      <c r="E4" s="393"/>
      <c r="F4" s="393"/>
      <c r="G4" s="393"/>
    </row>
    <row r="5" spans="1:7" ht="16.5" thickBot="1" x14ac:dyDescent="0.3">
      <c r="A5" s="394" t="s">
        <v>63</v>
      </c>
      <c r="B5" s="394"/>
      <c r="C5" s="394"/>
      <c r="D5" s="394"/>
      <c r="E5" s="394"/>
      <c r="F5" s="394"/>
      <c r="G5" s="394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4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3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91" t="s">
        <v>188</v>
      </c>
      <c r="B42" s="391"/>
      <c r="C42" s="391"/>
      <c r="D42" s="391"/>
      <c r="E42" s="391"/>
      <c r="F42" s="391"/>
      <c r="G42" s="391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89" t="s">
        <v>264</v>
      </c>
      <c r="F3" s="389"/>
      <c r="G3" s="389"/>
    </row>
    <row r="4" spans="1:9" ht="15" x14ac:dyDescent="0.25">
      <c r="A4" s="393" t="s">
        <v>122</v>
      </c>
      <c r="B4" s="393"/>
      <c r="C4" s="393"/>
      <c r="D4" s="393"/>
      <c r="E4" s="393"/>
      <c r="F4" s="393"/>
      <c r="G4" s="393"/>
    </row>
    <row r="5" spans="1:9" ht="16.5" thickBot="1" x14ac:dyDescent="0.3">
      <c r="A5" s="394" t="s">
        <v>223</v>
      </c>
      <c r="B5" s="394"/>
      <c r="C5" s="394"/>
      <c r="D5" s="394"/>
      <c r="E5" s="394"/>
      <c r="F5" s="394"/>
      <c r="G5" s="394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145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5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1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2">
        <f t="shared" si="2"/>
        <v>29250</v>
      </c>
    </row>
    <row r="17" spans="1:8" ht="18.75" customHeight="1" x14ac:dyDescent="0.25">
      <c r="A17" s="132">
        <v>11</v>
      </c>
      <c r="B17" s="291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2">
        <f t="shared" si="2"/>
        <v>58500</v>
      </c>
    </row>
    <row r="18" spans="1:8" ht="18.75" customHeight="1" x14ac:dyDescent="0.25">
      <c r="A18" s="132">
        <v>12</v>
      </c>
      <c r="B18" s="291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2">
        <f t="shared" si="2"/>
        <v>58500</v>
      </c>
    </row>
    <row r="19" spans="1:8" ht="18.75" customHeight="1" x14ac:dyDescent="0.25">
      <c r="A19" s="132">
        <v>13</v>
      </c>
      <c r="B19" s="291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2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3"/>
      <c r="B21" s="390" t="s">
        <v>180</v>
      </c>
      <c r="C21" s="390"/>
      <c r="D21" s="390"/>
      <c r="E21" s="390"/>
      <c r="F21" s="390"/>
      <c r="G21" s="390"/>
      <c r="H21" s="390"/>
    </row>
    <row r="22" spans="1:8" ht="21" customHeight="1" x14ac:dyDescent="0.25">
      <c r="A22" s="293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3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3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3"/>
      <c r="B25" s="111"/>
      <c r="C25" s="294"/>
      <c r="D25" s="294"/>
      <c r="E25" s="293"/>
      <c r="F25" s="293"/>
      <c r="G25" s="293"/>
    </row>
    <row r="26" spans="1:8" ht="21" customHeight="1" x14ac:dyDescent="0.25">
      <c r="A26" s="293"/>
      <c r="B26" s="111"/>
      <c r="C26" s="294"/>
      <c r="D26" s="294"/>
      <c r="E26" s="396"/>
      <c r="F26" s="396"/>
      <c r="G26" s="396"/>
    </row>
    <row r="27" spans="1:8" ht="21" customHeight="1" x14ac:dyDescent="0.25">
      <c r="A27" s="293"/>
      <c r="B27" s="111"/>
      <c r="C27" s="294"/>
      <c r="D27" s="294"/>
      <c r="E27" s="293"/>
      <c r="F27" s="293"/>
      <c r="G27" s="293"/>
    </row>
    <row r="28" spans="1:8" ht="21" customHeight="1" x14ac:dyDescent="0.25">
      <c r="A28" s="293"/>
      <c r="B28" s="111"/>
      <c r="C28" s="294"/>
      <c r="D28" s="294"/>
      <c r="E28" s="293"/>
      <c r="F28" s="293"/>
      <c r="G28" s="293"/>
    </row>
    <row r="29" spans="1:8" ht="21" customHeight="1" x14ac:dyDescent="0.25">
      <c r="A29" s="293"/>
      <c r="B29" s="111"/>
      <c r="C29" s="294"/>
      <c r="D29" s="294"/>
      <c r="E29" s="293"/>
      <c r="F29" s="293"/>
      <c r="G29" s="293"/>
    </row>
    <row r="30" spans="1:8" ht="21" customHeight="1" x14ac:dyDescent="0.25">
      <c r="A30" s="293"/>
      <c r="B30" s="111"/>
      <c r="C30" s="294"/>
      <c r="D30" s="294"/>
      <c r="E30" s="293"/>
      <c r="F30" s="293"/>
      <c r="G30" s="293"/>
    </row>
    <row r="31" spans="1:8" ht="21" customHeight="1" x14ac:dyDescent="0.25">
      <c r="A31" s="293"/>
      <c r="B31" s="114"/>
      <c r="C31" s="294"/>
      <c r="D31" s="294"/>
      <c r="E31" s="293"/>
      <c r="F31" s="294"/>
      <c r="G31" s="293"/>
    </row>
    <row r="32" spans="1:8" ht="21" customHeight="1" x14ac:dyDescent="0.25">
      <c r="A32" s="293"/>
      <c r="B32" s="111"/>
      <c r="C32" s="294"/>
      <c r="D32" s="294"/>
      <c r="E32" s="293"/>
      <c r="F32" s="293"/>
      <c r="G32" s="295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293"/>
      <c r="F34" s="293"/>
      <c r="G34" s="293"/>
    </row>
    <row r="35" spans="1:7" ht="24" customHeight="1" x14ac:dyDescent="0.25">
      <c r="A35" s="293"/>
      <c r="B35" s="296"/>
      <c r="C35" s="296"/>
      <c r="D35" s="296"/>
      <c r="E35" s="296"/>
      <c r="F35" s="296"/>
      <c r="G35" s="297"/>
    </row>
    <row r="36" spans="1:7" s="12" customFormat="1" ht="30.75" customHeight="1" x14ac:dyDescent="0.25">
      <c r="A36" s="395"/>
      <c r="B36" s="395"/>
      <c r="C36" s="395"/>
      <c r="D36" s="395"/>
      <c r="E36" s="395"/>
      <c r="F36" s="395"/>
      <c r="G36" s="395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92" t="s">
        <v>62</v>
      </c>
      <c r="F1" s="392"/>
      <c r="G1" s="392"/>
      <c r="L1" s="193"/>
    </row>
    <row r="2" spans="1:12" x14ac:dyDescent="0.25">
      <c r="E2" s="392" t="s">
        <v>92</v>
      </c>
      <c r="F2" s="392"/>
      <c r="G2" s="392"/>
    </row>
    <row r="3" spans="1:12" x14ac:dyDescent="0.25">
      <c r="E3" s="377" t="s">
        <v>264</v>
      </c>
      <c r="F3" s="377"/>
      <c r="G3" s="377"/>
    </row>
    <row r="4" spans="1:12" ht="15" x14ac:dyDescent="0.25">
      <c r="A4" s="398" t="s">
        <v>122</v>
      </c>
      <c r="B4" s="398"/>
      <c r="C4" s="398"/>
      <c r="D4" s="398"/>
      <c r="E4" s="398"/>
      <c r="F4" s="398"/>
      <c r="G4" s="398"/>
    </row>
    <row r="5" spans="1:12" ht="16.5" thickBot="1" x14ac:dyDescent="0.3">
      <c r="A5" s="399" t="s">
        <v>224</v>
      </c>
      <c r="B5" s="399"/>
      <c r="C5" s="399"/>
      <c r="D5" s="399"/>
      <c r="E5" s="399"/>
      <c r="F5" s="399"/>
      <c r="G5" s="399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5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400" t="s">
        <v>188</v>
      </c>
      <c r="C18" s="400"/>
      <c r="D18" s="400"/>
      <c r="E18" s="400"/>
      <c r="F18" s="400"/>
      <c r="G18" s="400"/>
      <c r="H18" s="400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401"/>
      <c r="F23" s="401"/>
      <c r="G23" s="401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7"/>
      <c r="B33" s="397"/>
      <c r="C33" s="397"/>
      <c r="D33" s="397"/>
      <c r="E33" s="397"/>
      <c r="F33" s="397"/>
      <c r="G33" s="397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77" t="s">
        <v>264</v>
      </c>
      <c r="F3" s="377"/>
      <c r="G3" s="377"/>
    </row>
    <row r="4" spans="1:9" ht="15" x14ac:dyDescent="0.25">
      <c r="A4" s="398" t="s">
        <v>122</v>
      </c>
      <c r="B4" s="398"/>
      <c r="C4" s="398"/>
      <c r="D4" s="398"/>
      <c r="E4" s="398"/>
      <c r="F4" s="398"/>
      <c r="G4" s="398"/>
    </row>
    <row r="5" spans="1:9" ht="16.5" thickBot="1" x14ac:dyDescent="0.3">
      <c r="A5" s="399" t="s">
        <v>225</v>
      </c>
      <c r="B5" s="399"/>
      <c r="C5" s="399"/>
      <c r="D5" s="399"/>
      <c r="E5" s="399"/>
      <c r="F5" s="399"/>
      <c r="G5" s="399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5" t="s">
        <v>6</v>
      </c>
      <c r="H6" s="229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6">
        <f>E7+F7</f>
        <v>173000</v>
      </c>
      <c r="H7" s="229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6">
        <f t="shared" ref="G8:G33" si="1">E8+F8</f>
        <v>118000</v>
      </c>
      <c r="H8" s="229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6">
        <f t="shared" si="1"/>
        <v>58500</v>
      </c>
      <c r="H9" s="229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6">
        <f t="shared" si="1"/>
        <v>58500</v>
      </c>
      <c r="H10" s="229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7">
        <f t="shared" si="1"/>
        <v>117000</v>
      </c>
      <c r="H11" s="230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6">
        <f t="shared" si="1"/>
        <v>87750</v>
      </c>
      <c r="H12" s="229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6">
        <f t="shared" si="1"/>
        <v>65520.000000000007</v>
      </c>
      <c r="H13" s="229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6">
        <f t="shared" si="1"/>
        <v>65520.000000000007</v>
      </c>
      <c r="H14" s="229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6">
        <f t="shared" si="1"/>
        <v>65520.000000000007</v>
      </c>
      <c r="H15" s="229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6">
        <f t="shared" si="1"/>
        <v>65520.000000000007</v>
      </c>
      <c r="H16" s="229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6">
        <f t="shared" si="1"/>
        <v>65520.000000000007</v>
      </c>
      <c r="H17" s="229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6">
        <f t="shared" si="1"/>
        <v>65520.000000000007</v>
      </c>
      <c r="H18" s="229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6">
        <f t="shared" si="1"/>
        <v>87750</v>
      </c>
      <c r="H19" s="229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6">
        <f t="shared" si="1"/>
        <v>58500</v>
      </c>
      <c r="H20" s="229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6">
        <f t="shared" si="1"/>
        <v>58500</v>
      </c>
      <c r="H21" s="229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6">
        <f t="shared" si="1"/>
        <v>58500</v>
      </c>
      <c r="H22" s="229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6">
        <f t="shared" si="1"/>
        <v>58500</v>
      </c>
      <c r="H23" s="229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6">
        <f t="shared" si="1"/>
        <v>58500</v>
      </c>
      <c r="H24" s="229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6">
        <f t="shared" si="1"/>
        <v>58500</v>
      </c>
      <c r="H25" s="229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6">
        <f t="shared" si="1"/>
        <v>117000</v>
      </c>
      <c r="H26" s="229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6">
        <f t="shared" si="1"/>
        <v>117000</v>
      </c>
      <c r="H27" s="229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6">
        <f t="shared" si="1"/>
        <v>58500</v>
      </c>
      <c r="H28" s="229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7">
        <f t="shared" si="1"/>
        <v>58500</v>
      </c>
      <c r="H29" s="230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6">
        <f t="shared" si="1"/>
        <v>58500</v>
      </c>
      <c r="H30" s="229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6">
        <f t="shared" si="1"/>
        <v>117000</v>
      </c>
      <c r="H31" s="229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6">
        <f t="shared" si="1"/>
        <v>117000</v>
      </c>
      <c r="H32" s="229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6">
        <f t="shared" si="1"/>
        <v>87750</v>
      </c>
      <c r="H33" s="229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8">
        <f t="shared" si="3"/>
        <v>2175870</v>
      </c>
      <c r="H34" s="206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401"/>
      <c r="F40" s="401"/>
      <c r="G40" s="401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97"/>
      <c r="B50" s="397"/>
      <c r="C50" s="397"/>
      <c r="D50" s="397"/>
      <c r="E50" s="397"/>
      <c r="F50" s="397"/>
      <c r="G50" s="397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N25" sqref="N25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92" t="s">
        <v>62</v>
      </c>
      <c r="F1" s="392"/>
      <c r="G1" s="392"/>
    </row>
    <row r="2" spans="1:8" x14ac:dyDescent="0.25">
      <c r="E2" s="392" t="s">
        <v>92</v>
      </c>
      <c r="F2" s="392"/>
      <c r="G2" s="392"/>
    </row>
    <row r="3" spans="1:8" x14ac:dyDescent="0.25">
      <c r="E3" s="377" t="s">
        <v>264</v>
      </c>
      <c r="F3" s="377"/>
      <c r="G3" s="377"/>
    </row>
    <row r="4" spans="1:8" ht="15" x14ac:dyDescent="0.25">
      <c r="A4" s="398" t="s">
        <v>122</v>
      </c>
      <c r="B4" s="398"/>
      <c r="C4" s="398"/>
      <c r="D4" s="398"/>
      <c r="E4" s="398"/>
      <c r="F4" s="398"/>
      <c r="G4" s="398"/>
    </row>
    <row r="5" spans="1:8" ht="16.5" thickBot="1" x14ac:dyDescent="0.3">
      <c r="A5" s="399" t="s">
        <v>226</v>
      </c>
      <c r="B5" s="399"/>
      <c r="C5" s="399"/>
      <c r="D5" s="399"/>
      <c r="E5" s="399"/>
      <c r="F5" s="399"/>
      <c r="G5" s="399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6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400" t="s">
        <v>188</v>
      </c>
      <c r="C36" s="400"/>
      <c r="D36" s="400"/>
      <c r="E36" s="400"/>
      <c r="F36" s="400"/>
      <c r="G36" s="400"/>
      <c r="H36" s="400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401"/>
      <c r="F41" s="401"/>
      <c r="G41" s="401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97"/>
      <c r="B51" s="397"/>
      <c r="C51" s="397"/>
      <c r="D51" s="397"/>
      <c r="E51" s="397"/>
      <c r="F51" s="397"/>
      <c r="G51" s="397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92" t="s">
        <v>62</v>
      </c>
      <c r="F1" s="392"/>
      <c r="G1" s="392"/>
    </row>
    <row r="2" spans="1:8" x14ac:dyDescent="0.25">
      <c r="A2" s="196"/>
      <c r="B2" s="196"/>
      <c r="C2" s="196"/>
      <c r="D2" s="196"/>
      <c r="E2" s="402" t="s">
        <v>92</v>
      </c>
      <c r="F2" s="402"/>
      <c r="G2" s="402"/>
      <c r="H2" s="146"/>
    </row>
    <row r="3" spans="1:8" x14ac:dyDescent="0.25">
      <c r="A3" s="196"/>
      <c r="B3" s="196"/>
      <c r="C3" s="196"/>
      <c r="D3" s="196"/>
      <c r="E3" s="403" t="s">
        <v>264</v>
      </c>
      <c r="F3" s="403"/>
      <c r="G3" s="403"/>
      <c r="H3" s="146"/>
    </row>
    <row r="4" spans="1:8" ht="15" x14ac:dyDescent="0.25">
      <c r="A4" s="404" t="s">
        <v>122</v>
      </c>
      <c r="B4" s="404"/>
      <c r="C4" s="404"/>
      <c r="D4" s="404"/>
      <c r="E4" s="404"/>
      <c r="F4" s="404"/>
      <c r="G4" s="404"/>
      <c r="H4" s="146"/>
    </row>
    <row r="5" spans="1:8" ht="16.5" thickBot="1" x14ac:dyDescent="0.3">
      <c r="A5" s="405" t="s">
        <v>227</v>
      </c>
      <c r="B5" s="405"/>
      <c r="C5" s="405"/>
      <c r="D5" s="405"/>
      <c r="E5" s="405"/>
      <c r="F5" s="405"/>
      <c r="G5" s="405"/>
      <c r="H5" s="146"/>
    </row>
    <row r="6" spans="1:8" ht="110.25" x14ac:dyDescent="0.25">
      <c r="A6" s="197" t="s">
        <v>1</v>
      </c>
      <c r="B6" s="197" t="s">
        <v>18</v>
      </c>
      <c r="C6" s="197" t="s">
        <v>19</v>
      </c>
      <c r="D6" s="197" t="s">
        <v>20</v>
      </c>
      <c r="E6" s="197" t="s">
        <v>163</v>
      </c>
      <c r="F6" s="197" t="s">
        <v>5</v>
      </c>
      <c r="G6" s="197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406" t="s">
        <v>188</v>
      </c>
      <c r="C25" s="406"/>
      <c r="D25" s="406"/>
      <c r="E25" s="406"/>
      <c r="F25" s="406"/>
      <c r="G25" s="406"/>
      <c r="H25" s="406"/>
    </row>
    <row r="26" spans="1:8" ht="21" customHeight="1" x14ac:dyDescent="0.25">
      <c r="A26" s="109"/>
      <c r="B26" s="198"/>
      <c r="C26" s="198" t="s">
        <v>93</v>
      </c>
      <c r="D26" s="198"/>
      <c r="E26" s="199"/>
      <c r="F26" s="199"/>
      <c r="G26" s="199"/>
      <c r="H26" s="199"/>
    </row>
    <row r="27" spans="1:8" ht="21" customHeight="1" x14ac:dyDescent="0.25">
      <c r="A27" s="109"/>
      <c r="B27" s="200" t="s">
        <v>23</v>
      </c>
      <c r="C27" s="200"/>
      <c r="D27" s="200"/>
      <c r="E27" s="200"/>
      <c r="F27" s="200"/>
      <c r="G27" s="200"/>
      <c r="H27" s="200"/>
    </row>
    <row r="28" spans="1:8" ht="21" customHeight="1" x14ac:dyDescent="0.25">
      <c r="A28" s="109"/>
      <c r="B28" s="201"/>
      <c r="C28" s="198" t="s">
        <v>94</v>
      </c>
      <c r="D28" s="198"/>
      <c r="E28" s="202"/>
      <c r="F28" s="202"/>
      <c r="G28" s="202"/>
      <c r="H28" s="202"/>
    </row>
    <row r="29" spans="1:8" ht="21" customHeight="1" x14ac:dyDescent="0.25">
      <c r="A29" s="109"/>
      <c r="B29" s="203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3"/>
      <c r="C30" s="108"/>
      <c r="D30" s="108"/>
      <c r="E30" s="401"/>
      <c r="F30" s="401"/>
      <c r="G30" s="401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97"/>
      <c r="B40" s="397"/>
      <c r="C40" s="397"/>
      <c r="D40" s="397"/>
      <c r="E40" s="397"/>
      <c r="F40" s="397"/>
      <c r="G40" s="397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topLeftCell="A7" zoomScaleNormal="100" workbookViewId="0">
      <selection activeCell="B19" sqref="B19:G19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77" t="s">
        <v>264</v>
      </c>
      <c r="F3" s="377"/>
      <c r="G3" s="377"/>
    </row>
    <row r="4" spans="1:9" ht="15" x14ac:dyDescent="0.25">
      <c r="A4" s="398" t="s">
        <v>122</v>
      </c>
      <c r="B4" s="398"/>
      <c r="C4" s="398"/>
      <c r="D4" s="398"/>
      <c r="E4" s="398"/>
      <c r="F4" s="398"/>
      <c r="G4" s="398"/>
    </row>
    <row r="5" spans="1:9" ht="16.5" thickBot="1" x14ac:dyDescent="0.3">
      <c r="A5" s="399" t="s">
        <v>228</v>
      </c>
      <c r="B5" s="399"/>
      <c r="C5" s="399"/>
      <c r="D5" s="399"/>
      <c r="E5" s="399"/>
      <c r="F5" s="399"/>
      <c r="G5" s="399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</row>
    <row r="10" spans="1:9" s="151" customFormat="1" ht="18.75" customHeight="1" x14ac:dyDescent="0.25">
      <c r="A10" s="132">
        <v>4</v>
      </c>
      <c r="B10" s="84" t="s">
        <v>36</v>
      </c>
      <c r="C10" s="156">
        <v>0.5</v>
      </c>
      <c r="D10" s="156">
        <v>109000</v>
      </c>
      <c r="E10" s="132">
        <f t="shared" si="0"/>
        <v>54500</v>
      </c>
      <c r="F10" s="132">
        <f t="shared" si="1"/>
        <v>4000</v>
      </c>
      <c r="G10" s="132">
        <f t="shared" si="2"/>
        <v>58500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</row>
    <row r="19" spans="1:8" ht="18.75" customHeight="1" x14ac:dyDescent="0.25">
      <c r="A19" s="81">
        <v>10</v>
      </c>
      <c r="B19" s="314" t="s">
        <v>29</v>
      </c>
      <c r="C19" s="315">
        <v>1</v>
      </c>
      <c r="D19" s="315">
        <v>109000</v>
      </c>
      <c r="E19" s="316">
        <f t="shared" si="0"/>
        <v>109000</v>
      </c>
      <c r="F19" s="316">
        <f t="shared" si="1"/>
        <v>8000</v>
      </c>
      <c r="G19" s="316">
        <f t="shared" si="2"/>
        <v>117000</v>
      </c>
    </row>
    <row r="20" spans="1:8" ht="18.75" customHeight="1" x14ac:dyDescent="0.25">
      <c r="A20" s="81">
        <v>11</v>
      </c>
      <c r="B20" s="119"/>
      <c r="C20" s="119">
        <f>SUM(C7:C19)</f>
        <v>8</v>
      </c>
      <c r="D20" s="119">
        <f>SUM(D7:D19)</f>
        <v>1456000</v>
      </c>
      <c r="E20" s="119">
        <f t="shared" ref="E20:G20" si="3">SUM(E7:E19)</f>
        <v>908500</v>
      </c>
      <c r="F20" s="119">
        <f t="shared" si="3"/>
        <v>64000</v>
      </c>
      <c r="G20" s="119">
        <f t="shared" si="3"/>
        <v>972500</v>
      </c>
      <c r="H20" s="298"/>
    </row>
    <row r="21" spans="1:8" ht="33" customHeight="1" x14ac:dyDescent="0.25">
      <c r="A21" s="107"/>
      <c r="B21" s="400" t="s">
        <v>188</v>
      </c>
      <c r="C21" s="400"/>
      <c r="D21" s="400"/>
      <c r="E21" s="400"/>
      <c r="F21" s="400"/>
      <c r="G21" s="400"/>
      <c r="H21" s="350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401"/>
      <c r="F26" s="401"/>
      <c r="G26" s="401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97"/>
      <c r="B36" s="397"/>
      <c r="C36" s="397"/>
      <c r="D36" s="397"/>
      <c r="E36" s="397"/>
      <c r="F36" s="397"/>
      <c r="G36" s="397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topLeftCell="A13" zoomScaleNormal="100" workbookViewId="0">
      <selection activeCell="D8" sqref="D8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89" t="s">
        <v>266</v>
      </c>
      <c r="F3" s="389"/>
      <c r="G3" s="389"/>
    </row>
    <row r="4" spans="1:9" ht="15" x14ac:dyDescent="0.25">
      <c r="A4" s="393" t="s">
        <v>122</v>
      </c>
      <c r="B4" s="393"/>
      <c r="C4" s="393"/>
      <c r="D4" s="393"/>
      <c r="E4" s="393"/>
      <c r="F4" s="393"/>
      <c r="G4" s="393"/>
    </row>
    <row r="5" spans="1:9" ht="16.5" thickBot="1" x14ac:dyDescent="0.3">
      <c r="A5" s="394" t="s">
        <v>229</v>
      </c>
      <c r="B5" s="394"/>
      <c r="C5" s="394"/>
      <c r="D5" s="394"/>
      <c r="E5" s="394"/>
      <c r="F5" s="394"/>
      <c r="G5" s="394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168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3"/>
      <c r="B28" s="390" t="s">
        <v>180</v>
      </c>
      <c r="C28" s="390"/>
      <c r="D28" s="390"/>
      <c r="E28" s="390"/>
      <c r="F28" s="390"/>
      <c r="G28" s="390"/>
      <c r="H28" s="390"/>
    </row>
    <row r="29" spans="1:8" ht="21" customHeight="1" x14ac:dyDescent="0.25">
      <c r="A29" s="293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3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3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3"/>
      <c r="B32" s="111"/>
      <c r="C32" s="294"/>
      <c r="D32" s="294"/>
      <c r="E32" s="293"/>
      <c r="F32" s="293"/>
      <c r="G32" s="293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396"/>
      <c r="F34" s="396"/>
      <c r="G34" s="396"/>
    </row>
    <row r="35" spans="1:7" ht="21" customHeight="1" x14ac:dyDescent="0.25">
      <c r="A35" s="293"/>
      <c r="B35" s="111"/>
      <c r="C35" s="294"/>
      <c r="D35" s="294"/>
      <c r="E35" s="293"/>
      <c r="F35" s="293"/>
      <c r="G35" s="293"/>
    </row>
    <row r="36" spans="1:7" ht="21" customHeight="1" x14ac:dyDescent="0.25">
      <c r="A36" s="293"/>
      <c r="B36" s="111"/>
      <c r="C36" s="294"/>
      <c r="D36" s="294"/>
      <c r="E36" s="293"/>
      <c r="F36" s="293"/>
      <c r="G36" s="293"/>
    </row>
    <row r="37" spans="1:7" ht="21" customHeight="1" x14ac:dyDescent="0.25">
      <c r="A37" s="293"/>
      <c r="B37" s="111"/>
      <c r="C37" s="294"/>
      <c r="D37" s="294"/>
      <c r="E37" s="293"/>
      <c r="F37" s="293"/>
      <c r="G37" s="293"/>
    </row>
    <row r="38" spans="1:7" ht="21" customHeight="1" x14ac:dyDescent="0.25">
      <c r="A38" s="293"/>
      <c r="B38" s="114"/>
      <c r="C38" s="294"/>
      <c r="D38" s="294"/>
      <c r="E38" s="293"/>
      <c r="F38" s="294"/>
      <c r="G38" s="293"/>
    </row>
    <row r="39" spans="1:7" ht="21" customHeight="1" x14ac:dyDescent="0.25">
      <c r="A39" s="293"/>
      <c r="B39" s="111"/>
      <c r="C39" s="294"/>
      <c r="D39" s="294"/>
      <c r="E39" s="293"/>
      <c r="F39" s="293"/>
      <c r="G39" s="295"/>
    </row>
    <row r="40" spans="1:7" ht="21" customHeight="1" x14ac:dyDescent="0.25">
      <c r="A40" s="293"/>
      <c r="B40" s="111"/>
      <c r="C40" s="294"/>
      <c r="D40" s="294"/>
      <c r="E40" s="293"/>
      <c r="F40" s="293"/>
      <c r="G40" s="295"/>
    </row>
    <row r="41" spans="1:7" ht="21" customHeight="1" x14ac:dyDescent="0.25">
      <c r="A41" s="293"/>
      <c r="B41" s="111"/>
      <c r="C41" s="294"/>
      <c r="D41" s="294"/>
      <c r="E41" s="293"/>
      <c r="F41" s="293"/>
      <c r="G41" s="293"/>
    </row>
    <row r="42" spans="1:7" ht="24" customHeight="1" x14ac:dyDescent="0.25">
      <c r="A42" s="293"/>
      <c r="B42" s="296"/>
      <c r="C42" s="296"/>
      <c r="D42" s="296"/>
      <c r="E42" s="296"/>
      <c r="F42" s="296"/>
      <c r="G42" s="297"/>
    </row>
    <row r="43" spans="1:7" s="12" customFormat="1" ht="30.75" customHeight="1" x14ac:dyDescent="0.25">
      <c r="A43" s="395"/>
      <c r="B43" s="395"/>
      <c r="C43" s="395"/>
      <c r="D43" s="395"/>
      <c r="E43" s="395"/>
      <c r="F43" s="395"/>
      <c r="G43" s="395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3"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45"/>
      <c r="G1" s="345"/>
    </row>
    <row r="2" spans="1:9" s="28" customFormat="1" ht="18.75" customHeight="1" x14ac:dyDescent="0.3">
      <c r="A2" s="29"/>
      <c r="B2" s="13"/>
      <c r="C2" s="59"/>
      <c r="D2" s="344" t="s">
        <v>92</v>
      </c>
      <c r="E2" s="344"/>
      <c r="F2" s="344"/>
      <c r="G2" s="344"/>
    </row>
    <row r="3" spans="1:9" s="28" customFormat="1" ht="20.25" customHeight="1" x14ac:dyDescent="0.3">
      <c r="A3" s="60"/>
      <c r="B3" s="61"/>
      <c r="C3" s="11"/>
      <c r="D3" s="52"/>
      <c r="E3" s="337" t="s">
        <v>264</v>
      </c>
      <c r="F3" s="337"/>
      <c r="G3" s="42"/>
    </row>
    <row r="4" spans="1:9" s="1" customFormat="1" ht="9.75" customHeight="1" x14ac:dyDescent="0.25">
      <c r="A4" s="24"/>
      <c r="B4" s="24"/>
      <c r="C4" s="26"/>
      <c r="D4" s="343"/>
      <c r="E4" s="343"/>
      <c r="F4" s="343"/>
      <c r="G4" s="343"/>
    </row>
    <row r="5" spans="1:9" s="1" customFormat="1" x14ac:dyDescent="0.2">
      <c r="A5" s="342" t="s">
        <v>0</v>
      </c>
      <c r="B5" s="342"/>
      <c r="C5" s="342"/>
      <c r="D5" s="342"/>
      <c r="E5" s="342"/>
      <c r="F5" s="342"/>
    </row>
    <row r="6" spans="1:9" s="1" customFormat="1" ht="16.5" thickBot="1" x14ac:dyDescent="0.3">
      <c r="A6" s="351" t="s">
        <v>57</v>
      </c>
      <c r="B6" s="351"/>
      <c r="C6" s="351"/>
      <c r="D6" s="351"/>
      <c r="E6" s="351"/>
      <c r="F6" s="351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7">
        <v>12</v>
      </c>
      <c r="B19" s="218" t="s">
        <v>108</v>
      </c>
      <c r="C19" s="189">
        <v>1</v>
      </c>
      <c r="D19" s="218">
        <v>109000</v>
      </c>
      <c r="E19" s="218">
        <v>8000</v>
      </c>
      <c r="F19" s="219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8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8" customFormat="1" ht="31.5" customHeight="1" thickBot="1" x14ac:dyDescent="0.3">
      <c r="A24" s="347" t="s">
        <v>16</v>
      </c>
      <c r="B24" s="348"/>
      <c r="C24" s="259">
        <f>SUM(C8:C23)</f>
        <v>14.25</v>
      </c>
      <c r="D24" s="260">
        <f>SUM(D8:D23)</f>
        <v>1578500</v>
      </c>
      <c r="E24" s="260">
        <f>SUM(E8:E23)</f>
        <v>114000</v>
      </c>
      <c r="F24" s="260">
        <f>SUM(F8:F23)</f>
        <v>1692500</v>
      </c>
    </row>
    <row r="25" spans="1:9" s="1" customFormat="1" hidden="1" x14ac:dyDescent="0.25">
      <c r="A25" s="24"/>
      <c r="B25" s="24"/>
      <c r="C25" s="26"/>
      <c r="D25" s="349"/>
      <c r="E25" s="349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50" t="s">
        <v>181</v>
      </c>
      <c r="B27" s="350"/>
      <c r="C27" s="350"/>
      <c r="D27" s="350"/>
      <c r="E27" s="350"/>
      <c r="F27" s="350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52"/>
      <c r="C31" s="352"/>
      <c r="D31" s="352"/>
      <c r="E31" s="352"/>
      <c r="F31" s="352"/>
    </row>
    <row r="32" spans="1:9" x14ac:dyDescent="0.25">
      <c r="A32" s="38"/>
      <c r="B32" s="20"/>
      <c r="C32" s="38"/>
      <c r="D32" s="346"/>
      <c r="E32" s="346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2"/>
  <sheetViews>
    <sheetView topLeftCell="A19" zoomScaleNormal="100" workbookViewId="0">
      <selection activeCell="B32" sqref="B32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7" x14ac:dyDescent="0.25">
      <c r="E1" s="392" t="s">
        <v>62</v>
      </c>
      <c r="F1" s="392"/>
      <c r="G1" s="392"/>
    </row>
    <row r="2" spans="1:7" x14ac:dyDescent="0.25">
      <c r="E2" s="392" t="s">
        <v>92</v>
      </c>
      <c r="F2" s="392"/>
      <c r="G2" s="392"/>
    </row>
    <row r="3" spans="1:7" x14ac:dyDescent="0.25">
      <c r="E3" s="377" t="s">
        <v>264</v>
      </c>
      <c r="F3" s="377"/>
      <c r="G3" s="377"/>
    </row>
    <row r="4" spans="1:7" ht="15" x14ac:dyDescent="0.25">
      <c r="A4" s="398" t="s">
        <v>122</v>
      </c>
      <c r="B4" s="398"/>
      <c r="C4" s="398"/>
      <c r="D4" s="398"/>
      <c r="E4" s="398"/>
      <c r="F4" s="398"/>
      <c r="G4" s="398"/>
    </row>
    <row r="5" spans="1:7" ht="16.5" thickBot="1" x14ac:dyDescent="0.3">
      <c r="A5" s="399" t="s">
        <v>252</v>
      </c>
      <c r="B5" s="399"/>
      <c r="C5" s="399"/>
      <c r="D5" s="399"/>
      <c r="E5" s="399"/>
      <c r="F5" s="399"/>
      <c r="G5" s="399"/>
    </row>
    <row r="6" spans="1:7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7" ht="14.45" customHeight="1" x14ac:dyDescent="0.25">
      <c r="A7" s="81">
        <v>1</v>
      </c>
      <c r="B7" s="209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7" ht="14.45" customHeight="1" x14ac:dyDescent="0.25">
      <c r="A8" s="81">
        <v>2</v>
      </c>
      <c r="B8" s="210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7" ht="14.45" customHeight="1" x14ac:dyDescent="0.25">
      <c r="A9" s="81">
        <v>3</v>
      </c>
      <c r="B9" s="209" t="s">
        <v>25</v>
      </c>
      <c r="C9" s="83">
        <v>0.5</v>
      </c>
      <c r="D9" s="83">
        <v>110000</v>
      </c>
      <c r="E9" s="82">
        <f t="shared" ref="E9:E32" si="0">D9*C9</f>
        <v>55000</v>
      </c>
      <c r="F9" s="81">
        <f t="shared" ref="F9:F32" si="1">8000*C9</f>
        <v>4000</v>
      </c>
      <c r="G9" s="81">
        <f t="shared" ref="G9:G32" si="2">E9+F9</f>
        <v>59000</v>
      </c>
    </row>
    <row r="10" spans="1:7" ht="14.45" customHeight="1" x14ac:dyDescent="0.25">
      <c r="A10" s="81">
        <v>4</v>
      </c>
      <c r="B10" s="317" t="s">
        <v>166</v>
      </c>
      <c r="C10" s="315">
        <v>0.58499999999999996</v>
      </c>
      <c r="D10" s="315">
        <v>109000</v>
      </c>
      <c r="E10" s="316">
        <f t="shared" si="0"/>
        <v>63764.999999999993</v>
      </c>
      <c r="F10" s="316">
        <f t="shared" si="1"/>
        <v>4680</v>
      </c>
      <c r="G10" s="316">
        <f t="shared" si="2"/>
        <v>68445</v>
      </c>
    </row>
    <row r="11" spans="1:7" ht="14.45" customHeight="1" x14ac:dyDescent="0.25">
      <c r="A11" s="81">
        <v>5</v>
      </c>
      <c r="B11" s="317" t="s">
        <v>166</v>
      </c>
      <c r="C11" s="315">
        <v>0.58499999999999996</v>
      </c>
      <c r="D11" s="315">
        <v>109000</v>
      </c>
      <c r="E11" s="316">
        <f t="shared" si="0"/>
        <v>63764.999999999993</v>
      </c>
      <c r="F11" s="316">
        <f t="shared" si="1"/>
        <v>4680</v>
      </c>
      <c r="G11" s="316">
        <f t="shared" si="2"/>
        <v>68445</v>
      </c>
    </row>
    <row r="12" spans="1:7" ht="14.45" customHeight="1" x14ac:dyDescent="0.25">
      <c r="A12" s="81">
        <v>6</v>
      </c>
      <c r="B12" s="317" t="s">
        <v>166</v>
      </c>
      <c r="C12" s="315">
        <v>0.58499999999999996</v>
      </c>
      <c r="D12" s="315">
        <v>109000</v>
      </c>
      <c r="E12" s="316">
        <f t="shared" si="0"/>
        <v>63764.999999999993</v>
      </c>
      <c r="F12" s="316">
        <f t="shared" si="1"/>
        <v>4680</v>
      </c>
      <c r="G12" s="316">
        <f t="shared" si="2"/>
        <v>68445</v>
      </c>
    </row>
    <row r="13" spans="1:7" ht="14.45" customHeight="1" x14ac:dyDescent="0.25">
      <c r="A13" s="81">
        <v>7</v>
      </c>
      <c r="B13" s="317" t="s">
        <v>166</v>
      </c>
      <c r="C13" s="315">
        <v>0.58499999999999996</v>
      </c>
      <c r="D13" s="315">
        <v>109000</v>
      </c>
      <c r="E13" s="316">
        <f t="shared" si="0"/>
        <v>63764.999999999993</v>
      </c>
      <c r="F13" s="316">
        <f t="shared" si="1"/>
        <v>4680</v>
      </c>
      <c r="G13" s="316">
        <f t="shared" si="2"/>
        <v>68445</v>
      </c>
    </row>
    <row r="14" spans="1:7" ht="30" customHeight="1" x14ac:dyDescent="0.25">
      <c r="A14" s="81">
        <v>8</v>
      </c>
      <c r="B14" s="317" t="s">
        <v>167</v>
      </c>
      <c r="C14" s="315">
        <v>0.5</v>
      </c>
      <c r="D14" s="315">
        <v>109000</v>
      </c>
      <c r="E14" s="316">
        <f t="shared" si="0"/>
        <v>54500</v>
      </c>
      <c r="F14" s="316">
        <f t="shared" si="1"/>
        <v>4000</v>
      </c>
      <c r="G14" s="316">
        <f t="shared" si="2"/>
        <v>58500</v>
      </c>
    </row>
    <row r="15" spans="1:7" ht="30" customHeight="1" x14ac:dyDescent="0.25">
      <c r="A15" s="81">
        <v>9</v>
      </c>
      <c r="B15" s="317" t="s">
        <v>167</v>
      </c>
      <c r="C15" s="315">
        <v>0.5</v>
      </c>
      <c r="D15" s="315">
        <v>109000</v>
      </c>
      <c r="E15" s="316">
        <f t="shared" si="0"/>
        <v>54500</v>
      </c>
      <c r="F15" s="316">
        <f t="shared" si="1"/>
        <v>4000</v>
      </c>
      <c r="G15" s="316">
        <f t="shared" si="2"/>
        <v>58500</v>
      </c>
    </row>
    <row r="16" spans="1:7" ht="30" customHeight="1" x14ac:dyDescent="0.25">
      <c r="A16" s="81">
        <v>10</v>
      </c>
      <c r="B16" s="317" t="s">
        <v>167</v>
      </c>
      <c r="C16" s="315">
        <v>0.5</v>
      </c>
      <c r="D16" s="315">
        <v>109000</v>
      </c>
      <c r="E16" s="316">
        <f t="shared" si="0"/>
        <v>54500</v>
      </c>
      <c r="F16" s="316">
        <f t="shared" si="1"/>
        <v>4000</v>
      </c>
      <c r="G16" s="316">
        <f t="shared" si="2"/>
        <v>58500</v>
      </c>
    </row>
    <row r="17" spans="1:9" ht="30" customHeight="1" x14ac:dyDescent="0.25">
      <c r="A17" s="81">
        <v>11</v>
      </c>
      <c r="B17" s="317" t="s">
        <v>167</v>
      </c>
      <c r="C17" s="315">
        <v>0.5</v>
      </c>
      <c r="D17" s="315">
        <v>109000</v>
      </c>
      <c r="E17" s="316">
        <f t="shared" si="0"/>
        <v>54500</v>
      </c>
      <c r="F17" s="316">
        <f t="shared" si="1"/>
        <v>4000</v>
      </c>
      <c r="G17" s="316">
        <f t="shared" si="2"/>
        <v>58500</v>
      </c>
    </row>
    <row r="18" spans="1:9" ht="18.600000000000001" customHeight="1" x14ac:dyDescent="0.25">
      <c r="A18" s="81">
        <v>12</v>
      </c>
      <c r="B18" s="205" t="s">
        <v>40</v>
      </c>
      <c r="C18" s="83">
        <v>1</v>
      </c>
      <c r="D18" s="83">
        <v>109000</v>
      </c>
      <c r="E18" s="82">
        <f t="shared" si="0"/>
        <v>109000</v>
      </c>
      <c r="F18" s="81">
        <f t="shared" si="1"/>
        <v>8000</v>
      </c>
      <c r="G18" s="81">
        <f t="shared" si="2"/>
        <v>117000</v>
      </c>
    </row>
    <row r="19" spans="1:9" ht="30" customHeight="1" x14ac:dyDescent="0.25">
      <c r="A19" s="81">
        <v>13</v>
      </c>
      <c r="B19" s="205" t="s">
        <v>70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9" ht="16.899999999999999" customHeight="1" x14ac:dyDescent="0.25">
      <c r="A20" s="81">
        <v>14</v>
      </c>
      <c r="B20" s="205" t="s">
        <v>30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I20" t="s">
        <v>118</v>
      </c>
    </row>
    <row r="21" spans="1:9" ht="19.149999999999999" customHeight="1" x14ac:dyDescent="0.25">
      <c r="A21" s="81">
        <v>15</v>
      </c>
      <c r="B21" s="211" t="s">
        <v>36</v>
      </c>
      <c r="C21" s="83">
        <v>1</v>
      </c>
      <c r="D21" s="83">
        <v>109000</v>
      </c>
      <c r="E21" s="82">
        <f t="shared" si="0"/>
        <v>109000</v>
      </c>
      <c r="F21" s="81">
        <f t="shared" si="1"/>
        <v>8000</v>
      </c>
      <c r="G21" s="81">
        <f t="shared" si="2"/>
        <v>117000</v>
      </c>
    </row>
    <row r="22" spans="1:9" ht="30" customHeight="1" x14ac:dyDescent="0.25">
      <c r="A22" s="81">
        <v>16</v>
      </c>
      <c r="B22" s="212" t="s">
        <v>154</v>
      </c>
      <c r="C22" s="132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</row>
    <row r="23" spans="1:9" ht="15.6" customHeight="1" x14ac:dyDescent="0.25">
      <c r="A23" s="81">
        <v>17</v>
      </c>
      <c r="B23" s="318" t="s">
        <v>22</v>
      </c>
      <c r="C23" s="316">
        <v>1</v>
      </c>
      <c r="D23" s="315">
        <v>109000</v>
      </c>
      <c r="E23" s="316">
        <f t="shared" si="0"/>
        <v>109000</v>
      </c>
      <c r="F23" s="316">
        <f t="shared" si="1"/>
        <v>8000</v>
      </c>
      <c r="G23" s="316">
        <f t="shared" si="2"/>
        <v>117000</v>
      </c>
    </row>
    <row r="24" spans="1:9" ht="13.9" customHeight="1" x14ac:dyDescent="0.25">
      <c r="A24" s="81">
        <v>18</v>
      </c>
      <c r="B24" s="212" t="s">
        <v>29</v>
      </c>
      <c r="C24" s="132">
        <v>3</v>
      </c>
      <c r="D24" s="83">
        <v>109000</v>
      </c>
      <c r="E24" s="82">
        <f t="shared" si="0"/>
        <v>327000</v>
      </c>
      <c r="F24" s="81">
        <f t="shared" si="1"/>
        <v>24000</v>
      </c>
      <c r="G24" s="81">
        <f t="shared" si="2"/>
        <v>351000</v>
      </c>
    </row>
    <row r="25" spans="1:9" ht="30" customHeight="1" x14ac:dyDescent="0.25">
      <c r="A25" s="81">
        <v>19</v>
      </c>
      <c r="B25" s="210" t="s">
        <v>206</v>
      </c>
      <c r="C25" s="82">
        <v>0.5</v>
      </c>
      <c r="D25" s="83">
        <v>109000</v>
      </c>
      <c r="E25" s="82">
        <f t="shared" si="0"/>
        <v>54500</v>
      </c>
      <c r="F25" s="82">
        <f t="shared" si="1"/>
        <v>4000</v>
      </c>
      <c r="G25" s="82">
        <f t="shared" si="2"/>
        <v>58500</v>
      </c>
    </row>
    <row r="26" spans="1:9" ht="30" customHeight="1" x14ac:dyDescent="0.25">
      <c r="A26" s="81">
        <v>20</v>
      </c>
      <c r="B26" s="210" t="s">
        <v>207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9" ht="15.6" customHeight="1" x14ac:dyDescent="0.25">
      <c r="A27" s="81">
        <v>21</v>
      </c>
      <c r="B27" s="210" t="s">
        <v>43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9" ht="30" customHeight="1" x14ac:dyDescent="0.25">
      <c r="A28" s="81">
        <v>22</v>
      </c>
      <c r="B28" s="210" t="s">
        <v>253</v>
      </c>
      <c r="C28" s="82">
        <v>1</v>
      </c>
      <c r="D28" s="83">
        <v>109000</v>
      </c>
      <c r="E28" s="82">
        <f t="shared" si="0"/>
        <v>109000</v>
      </c>
      <c r="F28" s="82">
        <f t="shared" si="1"/>
        <v>8000</v>
      </c>
      <c r="G28" s="82">
        <f t="shared" si="2"/>
        <v>117000</v>
      </c>
    </row>
    <row r="29" spans="1:9" ht="30" customHeight="1" x14ac:dyDescent="0.25">
      <c r="A29" s="81">
        <v>23</v>
      </c>
      <c r="B29" s="318" t="s">
        <v>161</v>
      </c>
      <c r="C29" s="316">
        <v>1</v>
      </c>
      <c r="D29" s="315">
        <v>109000</v>
      </c>
      <c r="E29" s="316">
        <f t="shared" si="0"/>
        <v>109000</v>
      </c>
      <c r="F29" s="316">
        <f t="shared" si="1"/>
        <v>8000</v>
      </c>
      <c r="G29" s="316">
        <f t="shared" si="2"/>
        <v>117000</v>
      </c>
    </row>
    <row r="30" spans="1:9" ht="30" customHeight="1" x14ac:dyDescent="0.25">
      <c r="A30" s="81">
        <v>24</v>
      </c>
      <c r="B30" s="210" t="s">
        <v>254</v>
      </c>
      <c r="C30" s="82">
        <v>0.5</v>
      </c>
      <c r="D30" s="83">
        <v>109000</v>
      </c>
      <c r="E30" s="82">
        <f t="shared" si="0"/>
        <v>54500</v>
      </c>
      <c r="F30" s="82">
        <f t="shared" si="1"/>
        <v>4000</v>
      </c>
      <c r="G30" s="82">
        <f t="shared" si="2"/>
        <v>58500</v>
      </c>
    </row>
    <row r="31" spans="1:9" s="151" customFormat="1" ht="46.15" customHeight="1" x14ac:dyDescent="0.25">
      <c r="A31" s="81">
        <v>25</v>
      </c>
      <c r="B31" s="212" t="s">
        <v>255</v>
      </c>
      <c r="C31" s="132">
        <v>1</v>
      </c>
      <c r="D31" s="156">
        <v>109000</v>
      </c>
      <c r="E31" s="132">
        <f t="shared" si="0"/>
        <v>109000</v>
      </c>
      <c r="F31" s="132">
        <f t="shared" si="1"/>
        <v>8000</v>
      </c>
      <c r="G31" s="132">
        <f t="shared" si="2"/>
        <v>117000</v>
      </c>
    </row>
    <row r="32" spans="1:9" s="151" customFormat="1" ht="46.15" customHeight="1" x14ac:dyDescent="0.25">
      <c r="A32" s="81">
        <v>26</v>
      </c>
      <c r="B32" s="318" t="s">
        <v>270</v>
      </c>
      <c r="C32" s="316">
        <v>0.5</v>
      </c>
      <c r="D32" s="315">
        <v>109000</v>
      </c>
      <c r="E32" s="316">
        <f t="shared" si="0"/>
        <v>54500</v>
      </c>
      <c r="F32" s="316">
        <f t="shared" si="1"/>
        <v>4000</v>
      </c>
      <c r="G32" s="316">
        <f t="shared" si="2"/>
        <v>58500</v>
      </c>
    </row>
    <row r="33" spans="1:8" ht="18.75" customHeight="1" x14ac:dyDescent="0.25">
      <c r="A33" s="81"/>
      <c r="B33" s="119" t="s">
        <v>16</v>
      </c>
      <c r="C33" s="132">
        <f>SUM(C7:C32)</f>
        <v>19.34</v>
      </c>
      <c r="D33" s="119">
        <f>SUM(D7:D32)</f>
        <v>2881000</v>
      </c>
      <c r="E33" s="119">
        <f>SUM(E7:E32)</f>
        <v>2152060</v>
      </c>
      <c r="F33" s="119">
        <f>SUM(F7:F32)</f>
        <v>154720</v>
      </c>
      <c r="G33" s="119">
        <f>SUM(G7:G32)</f>
        <v>2306780</v>
      </c>
    </row>
    <row r="34" spans="1:8" ht="33" customHeight="1" x14ac:dyDescent="0.25">
      <c r="A34" s="107"/>
      <c r="B34" s="400" t="s">
        <v>180</v>
      </c>
      <c r="C34" s="400"/>
      <c r="D34" s="400"/>
      <c r="E34" s="400"/>
      <c r="F34" s="400"/>
      <c r="G34" s="400"/>
      <c r="H34" s="400"/>
    </row>
    <row r="35" spans="1:8" ht="21" customHeight="1" x14ac:dyDescent="0.25">
      <c r="A35" s="107"/>
      <c r="B35" s="61"/>
      <c r="C35" s="61" t="s">
        <v>93</v>
      </c>
      <c r="D35" s="61"/>
      <c r="E35" s="13"/>
      <c r="F35" s="13"/>
      <c r="G35" s="13"/>
      <c r="H35" s="13"/>
    </row>
    <row r="36" spans="1:8" ht="21" customHeight="1" x14ac:dyDescent="0.25">
      <c r="A36" s="107"/>
      <c r="B36" s="68" t="s">
        <v>23</v>
      </c>
      <c r="C36" s="68"/>
      <c r="D36" s="68"/>
      <c r="E36" s="68"/>
      <c r="F36" s="68"/>
      <c r="G36" s="68"/>
      <c r="H36" s="68"/>
    </row>
    <row r="37" spans="1:8" ht="21" customHeight="1" x14ac:dyDescent="0.25">
      <c r="A37" s="107"/>
      <c r="B37" s="52"/>
      <c r="C37" s="61" t="s">
        <v>94</v>
      </c>
      <c r="D37" s="61"/>
      <c r="E37" s="12"/>
      <c r="F37" s="12"/>
      <c r="G37" s="12"/>
      <c r="H37" s="12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12"/>
      <c r="B39" s="113"/>
      <c r="C39" s="108"/>
      <c r="D39" s="108"/>
      <c r="E39" s="109"/>
      <c r="F39" s="107"/>
      <c r="G39" s="110"/>
    </row>
    <row r="40" spans="1:8" ht="21" customHeight="1" x14ac:dyDescent="0.25">
      <c r="A40" s="112"/>
      <c r="B40" s="113"/>
      <c r="C40" s="108"/>
      <c r="D40" s="108"/>
      <c r="E40" s="401"/>
      <c r="F40" s="401"/>
      <c r="G40" s="401"/>
    </row>
    <row r="41" spans="1:8" ht="21" customHeight="1" x14ac:dyDescent="0.25">
      <c r="A41" s="107"/>
      <c r="B41" s="111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4"/>
      <c r="C44" s="108"/>
      <c r="D44" s="108"/>
      <c r="E44" s="109"/>
      <c r="F44" s="115"/>
      <c r="G44" s="107"/>
    </row>
    <row r="45" spans="1:8" ht="21" customHeight="1" x14ac:dyDescent="0.25">
      <c r="A45" s="107"/>
      <c r="B45" s="111"/>
      <c r="C45" s="108"/>
      <c r="D45" s="108"/>
      <c r="E45" s="109"/>
      <c r="F45" s="107"/>
      <c r="G45" s="110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07"/>
    </row>
    <row r="48" spans="1:8" ht="24" customHeight="1" x14ac:dyDescent="0.25">
      <c r="A48" s="107"/>
      <c r="B48" s="127"/>
      <c r="C48" s="127"/>
      <c r="D48" s="127"/>
      <c r="E48" s="127"/>
      <c r="F48" s="127"/>
      <c r="G48" s="128"/>
    </row>
    <row r="49" spans="1:7" s="12" customFormat="1" ht="30.75" customHeight="1" x14ac:dyDescent="0.25">
      <c r="A49" s="397"/>
      <c r="B49" s="397"/>
      <c r="C49" s="397"/>
      <c r="D49" s="397"/>
      <c r="E49" s="397"/>
      <c r="F49" s="397"/>
      <c r="G49" s="397"/>
    </row>
    <row r="50" spans="1:7" s="13" customFormat="1" x14ac:dyDescent="0.25">
      <c r="A50" s="61"/>
      <c r="B50" s="61"/>
    </row>
    <row r="51" spans="1:7" s="12" customFormat="1" x14ac:dyDescent="0.25"/>
    <row r="52" spans="1:7" s="12" customFormat="1" x14ac:dyDescent="0.25">
      <c r="A52" s="52"/>
      <c r="B52" s="61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5" x14ac:dyDescent="0.25">
      <c r="A54"/>
      <c r="B54"/>
      <c r="C54"/>
      <c r="D54"/>
      <c r="E54"/>
      <c r="F54"/>
      <c r="G54"/>
    </row>
    <row r="62" spans="1:7" x14ac:dyDescent="0.25">
      <c r="F62" s="18" t="s">
        <v>66</v>
      </c>
    </row>
  </sheetData>
  <mergeCells count="8">
    <mergeCell ref="E40:G40"/>
    <mergeCell ref="A49:G49"/>
    <mergeCell ref="E1:G1"/>
    <mergeCell ref="E2:G2"/>
    <mergeCell ref="E3:G3"/>
    <mergeCell ref="A4:G4"/>
    <mergeCell ref="A5:G5"/>
    <mergeCell ref="B34:H34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77" t="s">
        <v>264</v>
      </c>
      <c r="F3" s="377"/>
      <c r="G3" s="377"/>
    </row>
    <row r="4" spans="1:9" ht="15" x14ac:dyDescent="0.25">
      <c r="A4" s="398" t="s">
        <v>217</v>
      </c>
      <c r="B4" s="398"/>
      <c r="C4" s="398"/>
      <c r="D4" s="398"/>
      <c r="E4" s="398"/>
      <c r="F4" s="398"/>
      <c r="G4" s="398"/>
    </row>
    <row r="5" spans="1:9" ht="16.5" thickBot="1" x14ac:dyDescent="0.3">
      <c r="A5" s="399" t="s">
        <v>230</v>
      </c>
      <c r="B5" s="399"/>
      <c r="C5" s="399"/>
      <c r="D5" s="399"/>
      <c r="E5" s="399"/>
      <c r="F5" s="399"/>
      <c r="G5" s="399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7" customFormat="1" ht="18.75" customHeight="1" x14ac:dyDescent="0.25">
      <c r="A21" s="83">
        <v>15</v>
      </c>
      <c r="B21" s="256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7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4">
        <f>SUM(C7:C25)</f>
        <v>15.049999999999999</v>
      </c>
      <c r="D26" s="254">
        <f>SUM(D7:D25)</f>
        <v>2132000</v>
      </c>
      <c r="E26" s="254">
        <f>SUM(E7:E25)</f>
        <v>1701450</v>
      </c>
      <c r="F26" s="254">
        <f>SUM(F7:F25)</f>
        <v>120400</v>
      </c>
      <c r="G26" s="254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400" t="s">
        <v>188</v>
      </c>
      <c r="C28" s="400"/>
      <c r="D28" s="400"/>
      <c r="E28" s="400"/>
      <c r="F28" s="400"/>
      <c r="G28" s="400"/>
      <c r="H28" s="400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401"/>
      <c r="F34" s="401"/>
      <c r="G34" s="401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97"/>
      <c r="B43" s="397"/>
      <c r="C43" s="397"/>
      <c r="D43" s="397"/>
      <c r="E43" s="397"/>
      <c r="F43" s="397"/>
      <c r="G43" s="397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77" t="s">
        <v>264</v>
      </c>
      <c r="F3" s="377"/>
      <c r="G3" s="377"/>
    </row>
    <row r="4" spans="1:9" ht="15" x14ac:dyDescent="0.25">
      <c r="A4" s="398" t="s">
        <v>171</v>
      </c>
      <c r="B4" s="398"/>
      <c r="C4" s="398"/>
      <c r="D4" s="398"/>
      <c r="E4" s="398"/>
      <c r="F4" s="398"/>
      <c r="G4" s="398"/>
    </row>
    <row r="5" spans="1:9" ht="16.5" thickBot="1" x14ac:dyDescent="0.3">
      <c r="A5" s="399" t="s">
        <v>132</v>
      </c>
      <c r="B5" s="399"/>
      <c r="C5" s="399"/>
      <c r="D5" s="399"/>
      <c r="E5" s="399"/>
      <c r="F5" s="399"/>
      <c r="G5" s="399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400" t="s">
        <v>188</v>
      </c>
      <c r="C18" s="400"/>
      <c r="D18" s="400"/>
      <c r="E18" s="400"/>
      <c r="F18" s="400"/>
      <c r="G18" s="400"/>
      <c r="H18" s="400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401"/>
      <c r="F23" s="401"/>
      <c r="G23" s="401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7"/>
      <c r="B33" s="397"/>
      <c r="C33" s="397"/>
      <c r="D33" s="397"/>
      <c r="E33" s="397"/>
      <c r="F33" s="397"/>
      <c r="G33" s="397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92" t="s">
        <v>62</v>
      </c>
      <c r="F1" s="392"/>
      <c r="G1" s="392"/>
    </row>
    <row r="2" spans="1:9" x14ac:dyDescent="0.25">
      <c r="E2" s="392" t="s">
        <v>92</v>
      </c>
      <c r="F2" s="392"/>
      <c r="G2" s="392"/>
    </row>
    <row r="3" spans="1:9" x14ac:dyDescent="0.25">
      <c r="E3" s="377"/>
      <c r="F3" s="377"/>
      <c r="G3" s="377"/>
    </row>
    <row r="4" spans="1:9" ht="15" x14ac:dyDescent="0.25">
      <c r="A4" s="398" t="s">
        <v>175</v>
      </c>
      <c r="B4" s="398"/>
      <c r="C4" s="398"/>
      <c r="D4" s="398"/>
      <c r="E4" s="398"/>
      <c r="F4" s="398"/>
      <c r="G4" s="398"/>
    </row>
    <row r="5" spans="1:9" ht="16.5" thickBot="1" x14ac:dyDescent="0.3">
      <c r="A5" s="399" t="s">
        <v>133</v>
      </c>
      <c r="B5" s="399"/>
      <c r="C5" s="399"/>
      <c r="D5" s="399"/>
      <c r="E5" s="399"/>
      <c r="F5" s="399"/>
      <c r="G5" s="399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4" si="0">C8*D8</f>
        <v>110000</v>
      </c>
      <c r="F8" s="81">
        <f t="shared" ref="F8:F14" si="1">8000*C8</f>
        <v>8000</v>
      </c>
      <c r="G8" s="81">
        <f t="shared" ref="G8:G14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331" t="s">
        <v>271</v>
      </c>
      <c r="C14" s="315">
        <v>1</v>
      </c>
      <c r="D14" s="315">
        <v>109000</v>
      </c>
      <c r="E14" s="316">
        <f t="shared" si="0"/>
        <v>109000</v>
      </c>
      <c r="F14" s="316">
        <f t="shared" si="1"/>
        <v>8000</v>
      </c>
      <c r="G14" s="316">
        <f t="shared" si="2"/>
        <v>117000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6.3999999999999995</v>
      </c>
      <c r="D17" s="119">
        <f>SUM(D7:D16)</f>
        <v>907000</v>
      </c>
      <c r="E17" s="119">
        <f t="shared" ref="E17:G17" si="3">SUM(E7:E16)</f>
        <v>732600</v>
      </c>
      <c r="F17" s="119">
        <f t="shared" si="3"/>
        <v>51200</v>
      </c>
      <c r="G17" s="119">
        <f t="shared" si="3"/>
        <v>783800</v>
      </c>
    </row>
    <row r="18" spans="1:8" ht="33" customHeight="1" x14ac:dyDescent="0.25">
      <c r="A18" s="107"/>
      <c r="B18" s="400" t="s">
        <v>180</v>
      </c>
      <c r="C18" s="400"/>
      <c r="D18" s="400"/>
      <c r="E18" s="400"/>
      <c r="F18" s="400"/>
      <c r="G18" s="400"/>
      <c r="H18" s="400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407"/>
      <c r="G23" s="407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97"/>
      <c r="B33" s="397"/>
      <c r="C33" s="397"/>
      <c r="D33" s="397"/>
      <c r="E33" s="397"/>
      <c r="F33" s="397"/>
      <c r="G33" s="397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57"/>
      <c r="B1" s="357"/>
      <c r="C1" s="105"/>
    </row>
    <row r="2" spans="1:15" s="28" customFormat="1" ht="18.75" customHeight="1" x14ac:dyDescent="0.3">
      <c r="A2" s="358"/>
      <c r="B2" s="358"/>
      <c r="C2" s="358"/>
      <c r="D2" s="358"/>
      <c r="E2" s="52"/>
      <c r="F2" s="52"/>
      <c r="G2" s="359" t="s">
        <v>62</v>
      </c>
      <c r="H2" s="359"/>
      <c r="I2" s="41"/>
      <c r="J2" s="41"/>
    </row>
    <row r="3" spans="1:15" s="28" customFormat="1" ht="20.25" customHeight="1" x14ac:dyDescent="0.3">
      <c r="A3" s="261"/>
      <c r="B3" s="261"/>
      <c r="C3" s="261"/>
      <c r="E3" s="74"/>
      <c r="F3" s="74"/>
      <c r="G3" s="360" t="s">
        <v>92</v>
      </c>
      <c r="H3" s="360"/>
      <c r="I3" s="262"/>
      <c r="J3" s="262"/>
    </row>
    <row r="4" spans="1:15" s="28" customFormat="1" ht="16.5" customHeight="1" x14ac:dyDescent="0.3">
      <c r="A4" s="263"/>
      <c r="E4" s="75"/>
      <c r="F4" s="75"/>
      <c r="G4" s="361" t="s">
        <v>264</v>
      </c>
      <c r="H4" s="361"/>
      <c r="I4" s="264"/>
      <c r="J4" s="264"/>
      <c r="K4" s="264"/>
    </row>
    <row r="5" spans="1:15" s="258" customFormat="1" ht="18" x14ac:dyDescent="0.2">
      <c r="A5" s="362" t="s">
        <v>0</v>
      </c>
      <c r="B5" s="362"/>
      <c r="C5" s="362"/>
      <c r="D5" s="362"/>
      <c r="E5" s="362"/>
      <c r="F5" s="362"/>
      <c r="G5" s="362"/>
      <c r="H5" s="362"/>
    </row>
    <row r="6" spans="1:15" s="258" customFormat="1" ht="19.5" customHeight="1" x14ac:dyDescent="0.2">
      <c r="A6" s="353" t="s">
        <v>218</v>
      </c>
      <c r="B6" s="353"/>
      <c r="C6" s="353"/>
      <c r="D6" s="353"/>
      <c r="E6" s="353"/>
      <c r="F6" s="353"/>
      <c r="G6" s="353"/>
      <c r="H6" s="353"/>
    </row>
    <row r="7" spans="1:15" s="258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5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8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8" customFormat="1" x14ac:dyDescent="0.25">
      <c r="A10" s="154">
        <v>2</v>
      </c>
      <c r="B10" s="135" t="s">
        <v>32</v>
      </c>
      <c r="C10" s="135"/>
      <c r="D10" s="168">
        <v>1</v>
      </c>
      <c r="E10" s="213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8" customFormat="1" x14ac:dyDescent="0.25">
      <c r="A11" s="154">
        <v>3</v>
      </c>
      <c r="B11" s="134" t="s">
        <v>26</v>
      </c>
      <c r="C11" s="134"/>
      <c r="D11" s="46">
        <v>1</v>
      </c>
      <c r="E11" s="213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8" customFormat="1" x14ac:dyDescent="0.25">
      <c r="A12" s="154">
        <v>4</v>
      </c>
      <c r="B12" s="134" t="s">
        <v>33</v>
      </c>
      <c r="C12" s="134"/>
      <c r="D12" s="46">
        <v>1</v>
      </c>
      <c r="E12" s="213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8" customFormat="1" x14ac:dyDescent="0.25">
      <c r="A13" s="154">
        <v>5</v>
      </c>
      <c r="B13" s="134" t="s">
        <v>25</v>
      </c>
      <c r="C13" s="134"/>
      <c r="D13" s="46">
        <v>1</v>
      </c>
      <c r="E13" s="213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8" customFormat="1" x14ac:dyDescent="0.25">
      <c r="A14" s="154">
        <v>6</v>
      </c>
      <c r="B14" s="134" t="s">
        <v>11</v>
      </c>
      <c r="C14" s="134"/>
      <c r="D14" s="46">
        <v>1</v>
      </c>
      <c r="E14" s="213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8" customFormat="1" x14ac:dyDescent="0.25">
      <c r="A15" s="154">
        <v>7</v>
      </c>
      <c r="B15" s="134" t="s">
        <v>31</v>
      </c>
      <c r="C15" s="134"/>
      <c r="D15" s="46">
        <v>1</v>
      </c>
      <c r="E15" s="213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8" customFormat="1" x14ac:dyDescent="0.25">
      <c r="A16" s="154">
        <v>8</v>
      </c>
      <c r="B16" s="134" t="s">
        <v>205</v>
      </c>
      <c r="C16" s="134"/>
      <c r="D16" s="46">
        <v>1</v>
      </c>
      <c r="E16" s="213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8" customFormat="1" x14ac:dyDescent="0.25">
      <c r="A17" s="154">
        <v>9</v>
      </c>
      <c r="B17" s="134" t="s">
        <v>233</v>
      </c>
      <c r="C17" s="134"/>
      <c r="D17" s="46">
        <v>1.1000000000000001</v>
      </c>
      <c r="E17" s="213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8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3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8" customFormat="1" x14ac:dyDescent="0.25">
      <c r="A19" s="154">
        <v>11</v>
      </c>
      <c r="B19" s="134" t="s">
        <v>233</v>
      </c>
      <c r="C19" s="134"/>
      <c r="D19" s="46">
        <v>1</v>
      </c>
      <c r="E19" s="213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8" customFormat="1" x14ac:dyDescent="0.25">
      <c r="A20" s="154">
        <v>12</v>
      </c>
      <c r="B20" s="134" t="s">
        <v>27</v>
      </c>
      <c r="C20" s="134"/>
      <c r="D20" s="46">
        <v>0.5</v>
      </c>
      <c r="E20" s="213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8" customFormat="1" x14ac:dyDescent="0.25">
      <c r="A21" s="154">
        <v>13</v>
      </c>
      <c r="B21" s="134" t="s">
        <v>233</v>
      </c>
      <c r="C21" s="134"/>
      <c r="D21" s="46">
        <v>1</v>
      </c>
      <c r="E21" s="213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8" customFormat="1" x14ac:dyDescent="0.25">
      <c r="A22" s="154">
        <v>14</v>
      </c>
      <c r="B22" s="213" t="s">
        <v>234</v>
      </c>
      <c r="C22" s="46">
        <v>1.5</v>
      </c>
      <c r="D22" s="46">
        <v>1.5</v>
      </c>
      <c r="E22" s="213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8" customFormat="1" x14ac:dyDescent="0.25">
      <c r="A23" s="154">
        <v>15</v>
      </c>
      <c r="B23" s="134" t="s">
        <v>233</v>
      </c>
      <c r="C23" s="134"/>
      <c r="D23" s="46">
        <v>0.5</v>
      </c>
      <c r="E23" s="213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8" customFormat="1" x14ac:dyDescent="0.25">
      <c r="A24" s="154">
        <v>16</v>
      </c>
      <c r="B24" s="134" t="s">
        <v>27</v>
      </c>
      <c r="C24" s="134"/>
      <c r="D24" s="46">
        <v>0.5</v>
      </c>
      <c r="E24" s="213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8" customFormat="1" x14ac:dyDescent="0.25">
      <c r="A25" s="154">
        <v>17</v>
      </c>
      <c r="B25" s="134" t="s">
        <v>76</v>
      </c>
      <c r="C25" s="134"/>
      <c r="D25" s="46">
        <v>0.5</v>
      </c>
      <c r="E25" s="213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8" customFormat="1" x14ac:dyDescent="0.25">
      <c r="A26" s="154">
        <v>18</v>
      </c>
      <c r="B26" s="134" t="s">
        <v>27</v>
      </c>
      <c r="C26" s="134"/>
      <c r="D26" s="46">
        <v>0.5</v>
      </c>
      <c r="E26" s="213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8" customFormat="1" x14ac:dyDescent="0.25">
      <c r="A27" s="154">
        <v>19</v>
      </c>
      <c r="B27" s="134" t="s">
        <v>76</v>
      </c>
      <c r="C27" s="134"/>
      <c r="D27" s="46">
        <v>0.5</v>
      </c>
      <c r="E27" s="213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8" customFormat="1" x14ac:dyDescent="0.25">
      <c r="A28" s="154">
        <v>20</v>
      </c>
      <c r="B28" s="134" t="s">
        <v>28</v>
      </c>
      <c r="C28" s="134"/>
      <c r="D28" s="46">
        <v>1</v>
      </c>
      <c r="E28" s="213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8" customFormat="1" x14ac:dyDescent="0.25">
      <c r="A29" s="154">
        <v>21</v>
      </c>
      <c r="B29" s="134" t="s">
        <v>29</v>
      </c>
      <c r="C29" s="134"/>
      <c r="D29" s="46">
        <v>2</v>
      </c>
      <c r="E29" s="213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8" customFormat="1" x14ac:dyDescent="0.25">
      <c r="A30" s="154">
        <v>22</v>
      </c>
      <c r="B30" s="134" t="s">
        <v>22</v>
      </c>
      <c r="C30" s="134"/>
      <c r="D30" s="46">
        <v>1</v>
      </c>
      <c r="E30" s="213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8" customFormat="1" x14ac:dyDescent="0.25">
      <c r="A31" s="154">
        <v>23</v>
      </c>
      <c r="B31" s="134" t="s">
        <v>64</v>
      </c>
      <c r="C31" s="134"/>
      <c r="D31" s="46">
        <v>1</v>
      </c>
      <c r="E31" s="213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8" customFormat="1" x14ac:dyDescent="0.25">
      <c r="A32" s="154">
        <v>24</v>
      </c>
      <c r="B32" s="213" t="s">
        <v>64</v>
      </c>
      <c r="C32" s="213"/>
      <c r="D32" s="46">
        <v>1</v>
      </c>
      <c r="E32" s="213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8" customFormat="1" x14ac:dyDescent="0.25">
      <c r="A33" s="154">
        <v>25</v>
      </c>
      <c r="B33" s="134" t="s">
        <v>34</v>
      </c>
      <c r="C33" s="134"/>
      <c r="D33" s="46">
        <v>1</v>
      </c>
      <c r="E33" s="213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6"/>
    </row>
    <row r="34" spans="1:15" s="258" customFormat="1" ht="16.5" thickBot="1" x14ac:dyDescent="0.3">
      <c r="A34" s="154">
        <v>26</v>
      </c>
      <c r="B34" s="215" t="s">
        <v>30</v>
      </c>
      <c r="C34" s="215"/>
      <c r="D34" s="267">
        <v>1</v>
      </c>
      <c r="E34" s="216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8" customFormat="1" ht="27" customHeight="1" thickBot="1" x14ac:dyDescent="0.3">
      <c r="A35" s="354" t="s">
        <v>16</v>
      </c>
      <c r="B35" s="355"/>
      <c r="C35" s="268"/>
      <c r="D35" s="269">
        <f>SUM(D9:D34)</f>
        <v>24.1</v>
      </c>
      <c r="E35" s="269">
        <f>SUM(E9:E34)</f>
        <v>2901000</v>
      </c>
      <c r="F35" s="269">
        <f>SUM(F9:F34)</f>
        <v>2701900</v>
      </c>
      <c r="G35" s="269">
        <f>SUM(G9:G34)</f>
        <v>188000</v>
      </c>
      <c r="H35" s="174">
        <f>SUM(H9:H34)</f>
        <v>2889900</v>
      </c>
    </row>
    <row r="36" spans="1:15" s="258" customFormat="1" ht="0.75" customHeight="1" x14ac:dyDescent="0.25">
      <c r="A36" s="20"/>
      <c r="B36" s="20"/>
      <c r="C36" s="20"/>
      <c r="D36" s="255"/>
      <c r="E36" s="20"/>
      <c r="F36" s="20"/>
      <c r="G36" s="20"/>
      <c r="H36" s="20"/>
    </row>
    <row r="37" spans="1:15" s="12" customFormat="1" ht="23.25" customHeight="1" x14ac:dyDescent="0.25">
      <c r="A37" s="356" t="s">
        <v>180</v>
      </c>
      <c r="B37" s="356"/>
      <c r="C37" s="356"/>
      <c r="D37" s="356"/>
      <c r="E37" s="356"/>
      <c r="F37" s="356"/>
      <c r="G37" s="356"/>
      <c r="H37" s="356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0"/>
      <c r="C41" s="270"/>
      <c r="D41" s="12"/>
      <c r="E41" s="12"/>
      <c r="F41" s="12"/>
      <c r="G41" s="12"/>
      <c r="H41" s="12"/>
    </row>
    <row r="43" spans="1:15" x14ac:dyDescent="0.25">
      <c r="E43" s="352"/>
      <c r="F43" s="352"/>
      <c r="G43" s="352"/>
      <c r="H43" s="352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22.140625" customWidth="1"/>
    <col min="8" max="9" width="11.7109375" customWidth="1"/>
  </cols>
  <sheetData>
    <row r="1" spans="1:8" ht="16.5" hidden="1" customHeight="1" x14ac:dyDescent="0.25">
      <c r="A1" s="357"/>
      <c r="B1" s="357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59" t="s">
        <v>62</v>
      </c>
      <c r="G2" s="359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65" t="s">
        <v>92</v>
      </c>
      <c r="G3" s="365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37" t="s">
        <v>268</v>
      </c>
      <c r="G4" s="337"/>
      <c r="H4" s="42"/>
    </row>
    <row r="5" spans="1:8" s="1" customFormat="1" ht="18" x14ac:dyDescent="0.2">
      <c r="A5" s="363" t="s">
        <v>0</v>
      </c>
      <c r="B5" s="363"/>
      <c r="C5" s="363"/>
      <c r="D5" s="363"/>
      <c r="E5" s="363"/>
      <c r="F5" s="363"/>
      <c r="G5" s="363"/>
    </row>
    <row r="6" spans="1:8" s="1" customFormat="1" ht="15" customHeight="1" x14ac:dyDescent="0.25">
      <c r="A6" s="364" t="s">
        <v>220</v>
      </c>
      <c r="B6" s="364"/>
      <c r="C6" s="364"/>
      <c r="D6" s="364"/>
      <c r="E6" s="364"/>
      <c r="F6" s="364"/>
      <c r="G6" s="364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3" si="0">D10*C10</f>
        <v>114000</v>
      </c>
      <c r="F10" s="135">
        <f t="shared" ref="F10:F43" si="1">C10*8000</f>
        <v>8000</v>
      </c>
      <c r="G10" s="135">
        <f t="shared" ref="G10:G43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19" customFormat="1" ht="15.75" x14ac:dyDescent="0.25">
      <c r="A43" s="134">
        <v>35</v>
      </c>
      <c r="B43" s="134" t="s">
        <v>43</v>
      </c>
      <c r="C43" s="22">
        <v>1</v>
      </c>
      <c r="D43" s="22">
        <v>109000</v>
      </c>
      <c r="E43" s="134">
        <f t="shared" si="0"/>
        <v>109000</v>
      </c>
      <c r="F43" s="134">
        <f t="shared" si="1"/>
        <v>8000</v>
      </c>
      <c r="G43" s="134">
        <f t="shared" si="2"/>
        <v>117000</v>
      </c>
    </row>
    <row r="44" spans="1:9" s="7" customFormat="1" ht="27" customHeight="1" thickBot="1" x14ac:dyDescent="0.3">
      <c r="A44" s="347" t="s">
        <v>16</v>
      </c>
      <c r="B44" s="348"/>
      <c r="C44" s="169">
        <f>SUM(C9:C43)</f>
        <v>28.75</v>
      </c>
      <c r="D44" s="169">
        <f>SUM(D9:D43)</f>
        <v>3769000</v>
      </c>
      <c r="E44" s="172">
        <f>SUM(E9:E43)</f>
        <v>3108000</v>
      </c>
      <c r="F44" s="172">
        <f>SUM(F9:F43)</f>
        <v>226000</v>
      </c>
      <c r="G44" s="172">
        <f>SUM(G9:G43)</f>
        <v>3334000</v>
      </c>
      <c r="H44" s="172"/>
      <c r="I44" s="172"/>
    </row>
    <row r="45" spans="1:9" s="12" customFormat="1" ht="20.25" customHeight="1" x14ac:dyDescent="0.25">
      <c r="A45" s="356" t="s">
        <v>183</v>
      </c>
      <c r="B45" s="356"/>
      <c r="C45" s="356"/>
      <c r="D45" s="356"/>
      <c r="E45" s="356"/>
      <c r="F45" s="356"/>
      <c r="G45" s="356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59" t="s">
        <v>62</v>
      </c>
      <c r="G1" s="359"/>
      <c r="H1" s="66"/>
    </row>
    <row r="2" spans="1:9" s="28" customFormat="1" ht="18.75" customHeight="1" x14ac:dyDescent="0.3">
      <c r="A2" s="262"/>
      <c r="B2" s="165"/>
      <c r="C2" s="271"/>
      <c r="D2" s="271"/>
      <c r="E2" s="262"/>
      <c r="F2" s="360" t="s">
        <v>92</v>
      </c>
      <c r="G2" s="360"/>
      <c r="H2" s="262"/>
    </row>
    <row r="3" spans="1:9" s="28" customFormat="1" ht="17.25" customHeight="1" x14ac:dyDescent="0.3">
      <c r="A3" s="272"/>
      <c r="B3" s="164"/>
      <c r="C3" s="11"/>
      <c r="D3" s="11"/>
      <c r="E3" s="52"/>
      <c r="F3" s="361" t="s">
        <v>264</v>
      </c>
      <c r="G3" s="361"/>
      <c r="H3" s="273"/>
    </row>
    <row r="4" spans="1:9" s="28" customFormat="1" ht="9.75" customHeight="1" x14ac:dyDescent="0.3">
      <c r="A4" s="263"/>
      <c r="B4" s="274"/>
      <c r="C4" s="27"/>
      <c r="D4" s="27"/>
      <c r="E4" s="367"/>
      <c r="F4" s="367"/>
      <c r="G4" s="367"/>
      <c r="H4" s="367"/>
    </row>
    <row r="5" spans="1:9" s="19" customFormat="1" ht="18" x14ac:dyDescent="0.25">
      <c r="A5" s="362" t="s">
        <v>0</v>
      </c>
      <c r="B5" s="362"/>
      <c r="C5" s="362"/>
      <c r="D5" s="362"/>
      <c r="E5" s="362"/>
      <c r="F5" s="362"/>
      <c r="G5" s="362"/>
    </row>
    <row r="6" spans="1:9" s="19" customFormat="1" x14ac:dyDescent="0.25">
      <c r="A6" s="366" t="s">
        <v>221</v>
      </c>
      <c r="B6" s="366"/>
      <c r="C6" s="366"/>
      <c r="D6" s="366"/>
      <c r="E6" s="366"/>
      <c r="F6" s="366"/>
      <c r="G6" s="366"/>
    </row>
    <row r="7" spans="1:9" s="19" customFormat="1" ht="3.75" customHeight="1" thickBot="1" x14ac:dyDescent="0.3">
      <c r="A7" s="20"/>
      <c r="B7" s="20"/>
      <c r="C7" s="255"/>
      <c r="D7" s="255"/>
      <c r="E7" s="20"/>
      <c r="F7" s="20"/>
      <c r="G7" s="20"/>
    </row>
    <row r="8" spans="1:9" s="275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5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6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7">
        <v>1</v>
      </c>
      <c r="D12" s="277">
        <v>109000</v>
      </c>
      <c r="E12" s="135">
        <f t="shared" si="0"/>
        <v>109000</v>
      </c>
      <c r="F12" s="276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7">
        <v>1</v>
      </c>
      <c r="D13" s="277">
        <v>109000</v>
      </c>
      <c r="E13" s="135">
        <f t="shared" si="0"/>
        <v>109000</v>
      </c>
      <c r="F13" s="276">
        <v>8000</v>
      </c>
      <c r="G13" s="135">
        <f>F13+E13</f>
        <v>117000</v>
      </c>
    </row>
    <row r="14" spans="1:9" s="19" customFormat="1" x14ac:dyDescent="0.25">
      <c r="A14" s="154">
        <v>6</v>
      </c>
      <c r="B14" s="215" t="s">
        <v>43</v>
      </c>
      <c r="C14" s="267">
        <v>1</v>
      </c>
      <c r="D14" s="267">
        <v>109000</v>
      </c>
      <c r="E14" s="135">
        <f t="shared" si="0"/>
        <v>109000</v>
      </c>
      <c r="F14" s="215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5">
        <v>23</v>
      </c>
      <c r="B31" s="215" t="s">
        <v>240</v>
      </c>
      <c r="C31" s="23">
        <v>1</v>
      </c>
      <c r="D31" s="23">
        <v>109000</v>
      </c>
      <c r="E31" s="215">
        <f t="shared" si="0"/>
        <v>109000</v>
      </c>
      <c r="F31" s="215">
        <v>8000</v>
      </c>
      <c r="G31" s="215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8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8"/>
    </row>
    <row r="34" spans="1:8" s="19" customFormat="1" ht="30" customHeight="1" thickBot="1" x14ac:dyDescent="0.3">
      <c r="A34" s="347" t="s">
        <v>16</v>
      </c>
      <c r="B34" s="348"/>
      <c r="C34" s="259">
        <f>SUM(C9:C33)</f>
        <v>24</v>
      </c>
      <c r="D34" s="260">
        <f>SUM(D9:D33)</f>
        <v>2747000</v>
      </c>
      <c r="E34" s="260">
        <f>SUM(E9:E33)</f>
        <v>2642500</v>
      </c>
      <c r="F34" s="260">
        <f>SUM(F9:F33)</f>
        <v>188000</v>
      </c>
      <c r="G34" s="260">
        <f>SUM(G9:G33)</f>
        <v>2830500</v>
      </c>
      <c r="H34" s="260">
        <f t="shared" ref="H34" si="2">SUM(H9:H31)</f>
        <v>0</v>
      </c>
    </row>
    <row r="35" spans="1:8" s="12" customFormat="1" ht="20.25" customHeight="1" x14ac:dyDescent="0.25">
      <c r="A35" s="356" t="s">
        <v>183</v>
      </c>
      <c r="B35" s="356"/>
      <c r="C35" s="356"/>
      <c r="D35" s="356"/>
      <c r="E35" s="356"/>
      <c r="F35" s="356"/>
      <c r="G35" s="356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topLeftCell="A13" zoomScaleNormal="100" workbookViewId="0">
      <selection activeCell="F25" sqref="F2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59" t="s">
        <v>62</v>
      </c>
      <c r="G1" s="359"/>
      <c r="H1" s="359"/>
    </row>
    <row r="2" spans="1:8" s="28" customFormat="1" ht="18.75" customHeight="1" x14ac:dyDescent="0.3">
      <c r="A2" s="29"/>
      <c r="B2" s="13"/>
      <c r="C2" s="59"/>
      <c r="D2" s="29"/>
      <c r="E2" s="29"/>
      <c r="F2" s="365" t="s">
        <v>92</v>
      </c>
      <c r="G2" s="365"/>
      <c r="H2" s="365"/>
    </row>
    <row r="3" spans="1:8" s="28" customFormat="1" ht="17.25" customHeight="1" x14ac:dyDescent="0.3">
      <c r="A3" s="60"/>
      <c r="B3" s="61"/>
      <c r="C3" s="11"/>
      <c r="D3" s="52"/>
      <c r="E3" s="52"/>
      <c r="F3" s="368" t="s">
        <v>264</v>
      </c>
      <c r="G3" s="368"/>
      <c r="H3" s="368"/>
    </row>
    <row r="4" spans="1:8" s="7" customFormat="1" ht="18" x14ac:dyDescent="0.25">
      <c r="A4" s="363" t="s">
        <v>0</v>
      </c>
      <c r="B4" s="363"/>
      <c r="C4" s="363"/>
      <c r="D4" s="363"/>
      <c r="E4" s="363"/>
      <c r="F4" s="363"/>
      <c r="G4" s="363"/>
    </row>
    <row r="5" spans="1:8" s="7" customFormat="1" x14ac:dyDescent="0.25">
      <c r="A5" s="369" t="s">
        <v>82</v>
      </c>
      <c r="B5" s="369"/>
      <c r="C5" s="369"/>
      <c r="D5" s="369"/>
      <c r="E5" s="369"/>
      <c r="F5" s="369"/>
      <c r="G5" s="369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5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2">
        <v>12</v>
      </c>
      <c r="B20" s="323" t="s">
        <v>78</v>
      </c>
      <c r="C20" s="324">
        <v>0.5</v>
      </c>
      <c r="D20" s="324"/>
      <c r="E20" s="324"/>
      <c r="F20" s="325">
        <v>52000</v>
      </c>
      <c r="G20" s="325">
        <v>4000</v>
      </c>
      <c r="H20" s="326">
        <f t="shared" si="0"/>
        <v>56000</v>
      </c>
    </row>
    <row r="21" spans="1:10" s="7" customFormat="1" ht="15.75" customHeight="1" x14ac:dyDescent="0.25">
      <c r="A21" s="327">
        <v>13</v>
      </c>
      <c r="B21" s="323" t="s">
        <v>29</v>
      </c>
      <c r="C21" s="328">
        <v>0.5</v>
      </c>
      <c r="D21" s="328"/>
      <c r="E21" s="328"/>
      <c r="F21" s="329">
        <v>52000</v>
      </c>
      <c r="G21" s="329">
        <v>4000</v>
      </c>
      <c r="H21" s="330">
        <f t="shared" si="0"/>
        <v>56000</v>
      </c>
    </row>
    <row r="22" spans="1:10" s="7" customFormat="1" ht="15.75" customHeight="1" x14ac:dyDescent="0.25">
      <c r="A22" s="78">
        <v>13</v>
      </c>
      <c r="B22" s="53" t="s">
        <v>78</v>
      </c>
      <c r="C22" s="56">
        <v>0.75</v>
      </c>
      <c r="D22" s="56"/>
      <c r="E22" s="56"/>
      <c r="F22" s="71">
        <v>75000</v>
      </c>
      <c r="G22" s="71">
        <v>6000</v>
      </c>
      <c r="H22" s="45">
        <f t="shared" si="0"/>
        <v>81000</v>
      </c>
    </row>
    <row r="23" spans="1:10" s="7" customFormat="1" ht="15.75" customHeight="1" x14ac:dyDescent="0.25">
      <c r="A23" s="22">
        <v>14</v>
      </c>
      <c r="B23" s="191" t="s">
        <v>232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15.75" customHeight="1" x14ac:dyDescent="0.25">
      <c r="A24" s="22">
        <v>15</v>
      </c>
      <c r="B24" s="191" t="s">
        <v>43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15</v>
      </c>
      <c r="B25" s="191" t="s">
        <v>178</v>
      </c>
      <c r="C25" s="120">
        <v>1</v>
      </c>
      <c r="D25" s="120"/>
      <c r="E25" s="120"/>
      <c r="F25" s="192">
        <v>109000</v>
      </c>
      <c r="G25" s="192">
        <v>8000</v>
      </c>
      <c r="H25" s="134">
        <f t="shared" si="0"/>
        <v>117000</v>
      </c>
    </row>
    <row r="26" spans="1:10" s="7" customFormat="1" ht="25.15" customHeight="1" x14ac:dyDescent="0.25">
      <c r="A26" s="22">
        <v>16</v>
      </c>
      <c r="B26" s="191" t="s">
        <v>235</v>
      </c>
      <c r="C26" s="120"/>
      <c r="D26" s="120"/>
      <c r="E26" s="120"/>
      <c r="F26" s="192"/>
      <c r="G26" s="192"/>
      <c r="H26" s="134">
        <v>3000</v>
      </c>
    </row>
    <row r="27" spans="1:10" s="7" customFormat="1" ht="26.25" customHeight="1" thickBot="1" x14ac:dyDescent="0.3">
      <c r="A27" s="121"/>
      <c r="B27" s="122" t="s">
        <v>85</v>
      </c>
      <c r="C27" s="123">
        <f>SUM(C9:C25)</f>
        <v>15.25</v>
      </c>
      <c r="D27" s="124"/>
      <c r="E27" s="124"/>
      <c r="F27" s="125">
        <f>SUM(F9:F25)</f>
        <v>1695000</v>
      </c>
      <c r="G27" s="125">
        <f>SUM(G9:G25)</f>
        <v>118000</v>
      </c>
      <c r="H27" s="125">
        <f>SUM(H9:H26)</f>
        <v>1816000</v>
      </c>
    </row>
    <row r="28" spans="1:10" s="7" customFormat="1" ht="17.25" customHeight="1" thickBot="1" x14ac:dyDescent="0.3">
      <c r="A28" s="94"/>
      <c r="B28" s="174" t="s">
        <v>49</v>
      </c>
      <c r="C28" s="175"/>
      <c r="D28" s="176">
        <v>662</v>
      </c>
      <c r="E28" s="176">
        <v>4954</v>
      </c>
      <c r="F28" s="181">
        <f>D28*E28</f>
        <v>3279548</v>
      </c>
      <c r="G28" s="177">
        <v>167632</v>
      </c>
      <c r="H28" s="182">
        <f>F28+G28</f>
        <v>3447180</v>
      </c>
      <c r="I28" s="204"/>
      <c r="J28" s="204"/>
    </row>
    <row r="29" spans="1:10" s="7" customFormat="1" ht="20.25" customHeight="1" thickBot="1" x14ac:dyDescent="0.3">
      <c r="A29" s="94"/>
      <c r="B29" s="93" t="s">
        <v>86</v>
      </c>
      <c r="C29" s="92"/>
      <c r="D29" s="92"/>
      <c r="E29" s="92"/>
      <c r="F29" s="183">
        <f>F28+F27</f>
        <v>4974548</v>
      </c>
      <c r="G29" s="96">
        <f>G28+G27</f>
        <v>285632</v>
      </c>
      <c r="H29" s="184">
        <f>H28+H27</f>
        <v>5263180</v>
      </c>
    </row>
    <row r="30" spans="1:10" s="12" customFormat="1" ht="24" customHeight="1" x14ac:dyDescent="0.25">
      <c r="A30" s="350" t="s">
        <v>184</v>
      </c>
      <c r="B30" s="350"/>
      <c r="C30" s="350"/>
      <c r="D30" s="350"/>
      <c r="E30" s="350"/>
      <c r="F30" s="350"/>
      <c r="G30" s="350"/>
      <c r="H30" s="68"/>
    </row>
    <row r="31" spans="1:10" s="13" customFormat="1" x14ac:dyDescent="0.25">
      <c r="A31" s="61"/>
      <c r="B31" s="61" t="s">
        <v>93</v>
      </c>
    </row>
    <row r="32" spans="1:10" s="12" customFormat="1" ht="21" customHeight="1" x14ac:dyDescent="0.25">
      <c r="A32" s="68" t="s">
        <v>23</v>
      </c>
      <c r="B32" s="68"/>
      <c r="C32" s="68"/>
      <c r="D32" s="68"/>
      <c r="E32" s="68"/>
      <c r="F32" s="68"/>
      <c r="G32" s="68"/>
      <c r="H32" s="68"/>
    </row>
    <row r="33" spans="1:8" s="12" customFormat="1" ht="17.25" customHeight="1" x14ac:dyDescent="0.25">
      <c r="A33" s="52"/>
      <c r="B33" s="61" t="s">
        <v>94</v>
      </c>
    </row>
    <row r="34" spans="1:8" customFormat="1" x14ac:dyDescent="0.25">
      <c r="A34" s="15"/>
      <c r="B34" s="15"/>
      <c r="C34" s="15"/>
      <c r="D34" s="15"/>
      <c r="E34" s="15"/>
      <c r="F34" s="15"/>
      <c r="G34" s="15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24"/>
    </row>
    <row r="38" spans="1:8" ht="15.75" customHeight="1" x14ac:dyDescent="0.25">
      <c r="H38" s="1"/>
    </row>
    <row r="39" spans="1:8" ht="15.75" customHeight="1" x14ac:dyDescent="0.25">
      <c r="H39" s="51"/>
    </row>
    <row r="40" spans="1:8" ht="15.75" customHeight="1" x14ac:dyDescent="0.25">
      <c r="H40" s="13"/>
    </row>
  </sheetData>
  <mergeCells count="6">
    <mergeCell ref="A30:G30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zoomScaleNormal="100" workbookViewId="0">
      <selection activeCell="A4" sqref="A4:H4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59" t="s">
        <v>62</v>
      </c>
      <c r="F1" s="359"/>
      <c r="G1" s="359"/>
      <c r="H1" s="359"/>
    </row>
    <row r="2" spans="1:9" s="28" customFormat="1" ht="18.75" customHeight="1" x14ac:dyDescent="0.3">
      <c r="A2" s="29"/>
      <c r="B2" s="13"/>
      <c r="C2" s="59"/>
      <c r="D2" s="29"/>
      <c r="E2" s="365" t="s">
        <v>92</v>
      </c>
      <c r="F2" s="365"/>
      <c r="G2" s="365"/>
      <c r="H2" s="365"/>
    </row>
    <row r="3" spans="1:9" s="28" customFormat="1" ht="17.25" customHeight="1" x14ac:dyDescent="0.3">
      <c r="A3" s="60"/>
      <c r="B3" s="61"/>
      <c r="C3" s="11"/>
      <c r="D3" s="52"/>
      <c r="E3" s="337" t="s">
        <v>268</v>
      </c>
      <c r="F3" s="337"/>
      <c r="G3" s="337"/>
      <c r="H3" s="337"/>
    </row>
    <row r="4" spans="1:9" s="7" customFormat="1" ht="18" x14ac:dyDescent="0.25">
      <c r="A4" s="363" t="s">
        <v>0</v>
      </c>
      <c r="B4" s="363"/>
      <c r="C4" s="363"/>
      <c r="D4" s="363"/>
      <c r="E4" s="363"/>
      <c r="F4" s="363"/>
      <c r="G4" s="363"/>
      <c r="H4" s="363"/>
    </row>
    <row r="5" spans="1:9" s="7" customFormat="1" ht="15" customHeight="1" x14ac:dyDescent="0.25">
      <c r="A5" s="370" t="s">
        <v>50</v>
      </c>
      <c r="B5" s="370"/>
      <c r="C5" s="370"/>
      <c r="D5" s="370"/>
      <c r="E5" s="370"/>
      <c r="F5" s="370"/>
      <c r="G5" s="370"/>
      <c r="H5" s="370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19" customFormat="1" ht="17.25" customHeight="1" x14ac:dyDescent="0.25">
      <c r="A9" s="22">
        <v>2</v>
      </c>
      <c r="B9" s="191" t="s">
        <v>246</v>
      </c>
      <c r="C9" s="120">
        <v>1</v>
      </c>
      <c r="D9" s="120"/>
      <c r="E9" s="22">
        <v>122000</v>
      </c>
      <c r="F9" s="22"/>
      <c r="G9" s="134">
        <v>8000</v>
      </c>
      <c r="H9" s="213">
        <f t="shared" si="0"/>
        <v>130000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3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3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3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3">
        <f t="shared" si="0"/>
        <v>108000</v>
      </c>
    </row>
    <row r="14" spans="1:9" s="7" customFormat="1" ht="17.25" customHeight="1" x14ac:dyDescent="0.25">
      <c r="A14" s="189">
        <v>7</v>
      </c>
      <c r="B14" s="220" t="s">
        <v>46</v>
      </c>
      <c r="C14" s="221">
        <v>1</v>
      </c>
      <c r="D14" s="221"/>
      <c r="E14" s="189">
        <v>109000</v>
      </c>
      <c r="F14" s="189"/>
      <c r="G14" s="218">
        <v>8000</v>
      </c>
      <c r="H14" s="218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3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3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3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3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3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3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3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3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3">
        <f t="shared" si="0"/>
        <v>58500</v>
      </c>
    </row>
    <row r="24" spans="1:12" s="7" customFormat="1" ht="17.25" customHeight="1" x14ac:dyDescent="0.25">
      <c r="A24" s="23">
        <v>16</v>
      </c>
      <c r="B24" s="214" t="s">
        <v>53</v>
      </c>
      <c r="C24" s="23">
        <v>0.5</v>
      </c>
      <c r="D24" s="23"/>
      <c r="E24" s="23">
        <v>54500</v>
      </c>
      <c r="F24" s="23"/>
      <c r="G24" s="215">
        <v>4000</v>
      </c>
      <c r="H24" s="216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3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3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3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8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18</v>
      </c>
      <c r="D29" s="123"/>
      <c r="E29" s="123">
        <f>SUM(E8:E28)</f>
        <v>2006500</v>
      </c>
      <c r="F29" s="123"/>
      <c r="G29" s="207">
        <f>SUM(G8:G28)</f>
        <v>120000</v>
      </c>
      <c r="H29" s="125">
        <f>SUM(H8:H28)</f>
        <v>2126500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4280386</v>
      </c>
      <c r="F32" s="92">
        <v>4539</v>
      </c>
      <c r="G32" s="92">
        <f>G31+G29</f>
        <v>328181</v>
      </c>
      <c r="H32" s="93">
        <f>H31+H29</f>
        <v>4608567</v>
      </c>
      <c r="I32" s="24"/>
    </row>
    <row r="33" spans="1:13" s="12" customFormat="1" ht="24" customHeight="1" x14ac:dyDescent="0.25">
      <c r="A33" s="350" t="s">
        <v>185</v>
      </c>
      <c r="B33" s="350"/>
      <c r="C33" s="350"/>
      <c r="D33" s="350"/>
      <c r="E33" s="350"/>
      <c r="F33" s="350"/>
      <c r="G33" s="350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52"/>
      <c r="F37" s="352"/>
      <c r="G37" s="352"/>
      <c r="H37" s="352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59" t="s">
        <v>62</v>
      </c>
      <c r="G1" s="359"/>
      <c r="H1" s="359"/>
      <c r="I1" s="359"/>
    </row>
    <row r="2" spans="1:10" s="28" customFormat="1" ht="18.75" customHeight="1" x14ac:dyDescent="0.3">
      <c r="A2" s="29"/>
      <c r="B2" s="13"/>
      <c r="C2" s="59"/>
      <c r="D2" s="59"/>
      <c r="E2" s="365" t="s">
        <v>92</v>
      </c>
      <c r="F2" s="365"/>
      <c r="G2" s="365"/>
      <c r="H2" s="365"/>
      <c r="I2" s="365"/>
    </row>
    <row r="3" spans="1:10" s="28" customFormat="1" ht="17.25" customHeight="1" x14ac:dyDescent="0.3">
      <c r="A3" s="60"/>
      <c r="B3" s="61"/>
      <c r="C3" s="11"/>
      <c r="D3" s="11"/>
      <c r="E3" s="52"/>
      <c r="F3" s="372" t="s">
        <v>264</v>
      </c>
      <c r="G3" s="372"/>
      <c r="H3" s="372"/>
      <c r="I3" s="372"/>
    </row>
    <row r="4" spans="1:10" customFormat="1" ht="18" x14ac:dyDescent="0.25">
      <c r="A4" s="363" t="s">
        <v>0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10" s="7" customFormat="1" x14ac:dyDescent="0.25">
      <c r="A5" s="374" t="s">
        <v>222</v>
      </c>
      <c r="B5" s="374"/>
      <c r="C5" s="374"/>
      <c r="D5" s="374"/>
      <c r="E5" s="374"/>
      <c r="F5" s="374"/>
      <c r="G5" s="374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73" t="s">
        <v>16</v>
      </c>
      <c r="B11" s="373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50" t="s">
        <v>184</v>
      </c>
      <c r="B12" s="350"/>
      <c r="C12" s="350"/>
      <c r="D12" s="350"/>
      <c r="E12" s="350"/>
      <c r="F12" s="350"/>
      <c r="G12" s="350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71"/>
      <c r="G17" s="371"/>
      <c r="H17" s="371"/>
      <c r="I17" s="371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58"/>
      <c r="B1" s="358"/>
      <c r="C1" s="12"/>
      <c r="D1" s="12"/>
      <c r="E1" s="376" t="s">
        <v>62</v>
      </c>
      <c r="F1" s="376"/>
      <c r="G1" s="376"/>
      <c r="H1" s="80"/>
    </row>
    <row r="2" spans="1:9" s="28" customFormat="1" ht="18.75" customHeight="1" x14ac:dyDescent="0.3">
      <c r="A2" s="73"/>
      <c r="B2" s="380"/>
      <c r="C2" s="380"/>
      <c r="D2" s="130"/>
      <c r="E2" s="381" t="s">
        <v>104</v>
      </c>
      <c r="F2" s="381"/>
      <c r="G2" s="381"/>
      <c r="H2" s="79"/>
    </row>
    <row r="3" spans="1:9" s="28" customFormat="1" ht="18.75" x14ac:dyDescent="0.3">
      <c r="A3" s="39"/>
      <c r="C3" s="75"/>
      <c r="D3" s="75"/>
      <c r="E3" s="377" t="s">
        <v>264</v>
      </c>
      <c r="F3" s="377"/>
      <c r="G3" s="377"/>
      <c r="H3" s="40"/>
      <c r="I3" s="40"/>
    </row>
    <row r="4" spans="1:9" ht="20.25" x14ac:dyDescent="0.25">
      <c r="A4" s="378" t="s">
        <v>54</v>
      </c>
      <c r="B4" s="378"/>
      <c r="C4" s="378"/>
      <c r="D4" s="378"/>
      <c r="E4" s="378"/>
      <c r="F4" s="378"/>
      <c r="G4" s="378"/>
    </row>
    <row r="5" spans="1:9" x14ac:dyDescent="0.25">
      <c r="A5" s="379" t="s">
        <v>128</v>
      </c>
      <c r="B5" s="379"/>
      <c r="C5" s="379"/>
      <c r="D5" s="379"/>
      <c r="E5" s="379"/>
      <c r="F5" s="379"/>
      <c r="G5" s="379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8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82" t="s">
        <v>16</v>
      </c>
      <c r="B29" s="383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50" t="s">
        <v>186</v>
      </c>
      <c r="B30" s="350"/>
      <c r="C30" s="350"/>
      <c r="D30" s="350"/>
      <c r="E30" s="350"/>
      <c r="F30" s="350"/>
      <c r="G30" s="350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75"/>
      <c r="D35" s="375"/>
      <c r="E35" s="375"/>
      <c r="F35" s="375"/>
      <c r="G35" s="375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2025-09-03T13:50:42Z</dcterms:modified>
</cp:coreProperties>
</file>